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 activeTab="1"/>
  </bookViews>
  <sheets>
    <sheet name="Հավելված 2" sheetId="2" r:id="rId1"/>
    <sheet name="Հավելված 3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7" i="2" l="1"/>
  <c r="E177" i="2"/>
  <c r="D177" i="2" s="1"/>
  <c r="F176" i="2"/>
  <c r="E176" i="2"/>
  <c r="D176" i="2" s="1"/>
  <c r="F175" i="2"/>
  <c r="E175" i="2"/>
  <c r="D175" i="2" s="1"/>
  <c r="F174" i="2"/>
  <c r="F173" i="2" s="1"/>
  <c r="D173" i="2" s="1"/>
  <c r="E174" i="2"/>
  <c r="D174" i="2" s="1"/>
  <c r="F172" i="2"/>
  <c r="F171" i="2" s="1"/>
  <c r="D171" i="2" s="1"/>
  <c r="E172" i="2"/>
  <c r="D172" i="2" s="1"/>
  <c r="F170" i="2"/>
  <c r="E170" i="2"/>
  <c r="D170" i="2" s="1"/>
  <c r="F169" i="2"/>
  <c r="D169" i="2" s="1"/>
  <c r="E169" i="2"/>
  <c r="F168" i="2"/>
  <c r="D168" i="2" s="1"/>
  <c r="E168" i="2"/>
  <c r="F166" i="2"/>
  <c r="E166" i="2"/>
  <c r="D166" i="2" s="1"/>
  <c r="F164" i="2"/>
  <c r="E164" i="2"/>
  <c r="D164" i="2"/>
  <c r="F163" i="2"/>
  <c r="E163" i="2"/>
  <c r="D163" i="2" s="1"/>
  <c r="F162" i="2"/>
  <c r="F161" i="2" s="1"/>
  <c r="E162" i="2"/>
  <c r="D162" i="2" s="1"/>
  <c r="F159" i="2"/>
  <c r="E159" i="2"/>
  <c r="D159" i="2" s="1"/>
  <c r="F158" i="2"/>
  <c r="D158" i="2" s="1"/>
  <c r="F157" i="2"/>
  <c r="E157" i="2"/>
  <c r="D157" i="2" s="1"/>
  <c r="F156" i="2"/>
  <c r="E156" i="2"/>
  <c r="D156" i="2"/>
  <c r="F155" i="2"/>
  <c r="E155" i="2"/>
  <c r="D155" i="2"/>
  <c r="F154" i="2"/>
  <c r="F153" i="2" s="1"/>
  <c r="D153" i="2" s="1"/>
  <c r="E154" i="2"/>
  <c r="D154" i="2" s="1"/>
  <c r="F152" i="2"/>
  <c r="E152" i="2"/>
  <c r="D152" i="2" s="1"/>
  <c r="F151" i="2"/>
  <c r="D151" i="2" s="1"/>
  <c r="F150" i="2"/>
  <c r="E150" i="2"/>
  <c r="D150" i="2" s="1"/>
  <c r="F149" i="2"/>
  <c r="F146" i="2" s="1"/>
  <c r="D146" i="2" s="1"/>
  <c r="E149" i="2"/>
  <c r="F148" i="2"/>
  <c r="E148" i="2"/>
  <c r="D148" i="2" s="1"/>
  <c r="F147" i="2"/>
  <c r="E147" i="2"/>
  <c r="D147" i="2" s="1"/>
  <c r="F145" i="2"/>
  <c r="E145" i="2"/>
  <c r="D145" i="2" s="1"/>
  <c r="F144" i="2"/>
  <c r="E144" i="2"/>
  <c r="D144" i="2" s="1"/>
  <c r="F143" i="2"/>
  <c r="E143" i="2"/>
  <c r="D143" i="2"/>
  <c r="F142" i="2"/>
  <c r="E142" i="2"/>
  <c r="D142" i="2" s="1"/>
  <c r="F141" i="2"/>
  <c r="D141" i="2"/>
  <c r="F140" i="2"/>
  <c r="E140" i="2"/>
  <c r="D140" i="2"/>
  <c r="F139" i="2"/>
  <c r="E139" i="2"/>
  <c r="D139" i="2" s="1"/>
  <c r="F138" i="2"/>
  <c r="D138" i="2" s="1"/>
  <c r="E138" i="2"/>
  <c r="F136" i="2"/>
  <c r="D136" i="2" s="1"/>
  <c r="E136" i="2"/>
  <c r="F135" i="2"/>
  <c r="F133" i="2" s="1"/>
  <c r="E135" i="2"/>
  <c r="D135" i="2" s="1"/>
  <c r="F134" i="2"/>
  <c r="E134" i="2"/>
  <c r="D134" i="2" s="1"/>
  <c r="D130" i="2"/>
  <c r="E129" i="2"/>
  <c r="D129" i="2" s="1"/>
  <c r="F128" i="2"/>
  <c r="E128" i="2"/>
  <c r="D128" i="2" s="1"/>
  <c r="E127" i="2"/>
  <c r="D127" i="2" s="1"/>
  <c r="E125" i="2"/>
  <c r="D125" i="2"/>
  <c r="E124" i="2"/>
  <c r="D124" i="2"/>
  <c r="E123" i="2"/>
  <c r="D123" i="2" s="1"/>
  <c r="E122" i="2"/>
  <c r="E121" i="2" s="1"/>
  <c r="D121" i="2" s="1"/>
  <c r="E120" i="2"/>
  <c r="E119" i="2" s="1"/>
  <c r="D119" i="2" s="1"/>
  <c r="D120" i="2"/>
  <c r="E118" i="2"/>
  <c r="D118" i="2"/>
  <c r="E117" i="2"/>
  <c r="D117" i="2" s="1"/>
  <c r="E116" i="2"/>
  <c r="D116" i="2" s="1"/>
  <c r="E115" i="2"/>
  <c r="D115" i="2" s="1"/>
  <c r="E113" i="2"/>
  <c r="D113" i="2" s="1"/>
  <c r="E112" i="2"/>
  <c r="D112" i="2" s="1"/>
  <c r="E109" i="2"/>
  <c r="D109" i="2" s="1"/>
  <c r="E107" i="2"/>
  <c r="D107" i="2" s="1"/>
  <c r="E106" i="2"/>
  <c r="D106" i="2" s="1"/>
  <c r="E105" i="2"/>
  <c r="D105" i="2" s="1"/>
  <c r="E104" i="2"/>
  <c r="E103" i="2" s="1"/>
  <c r="E102" i="2"/>
  <c r="D102" i="2"/>
  <c r="E101" i="2"/>
  <c r="D101" i="2" s="1"/>
  <c r="E100" i="2"/>
  <c r="D100" i="2" s="1"/>
  <c r="D98" i="2"/>
  <c r="D97" i="2"/>
  <c r="D96" i="2"/>
  <c r="D95" i="2"/>
  <c r="F94" i="2"/>
  <c r="D94" i="2"/>
  <c r="F93" i="2"/>
  <c r="F90" i="2" s="1"/>
  <c r="E93" i="2"/>
  <c r="D93" i="2"/>
  <c r="E92" i="2"/>
  <c r="E90" i="2" s="1"/>
  <c r="D90" i="2" s="1"/>
  <c r="E91" i="2"/>
  <c r="D91" i="2"/>
  <c r="D89" i="2"/>
  <c r="D88" i="2"/>
  <c r="D87" i="2"/>
  <c r="D86" i="2"/>
  <c r="F85" i="2"/>
  <c r="D85" i="2"/>
  <c r="F84" i="2"/>
  <c r="F81" i="2" s="1"/>
  <c r="E84" i="2"/>
  <c r="D84" i="2"/>
  <c r="E83" i="2"/>
  <c r="D83" i="2"/>
  <c r="E82" i="2"/>
  <c r="D82" i="2"/>
  <c r="E81" i="2"/>
  <c r="D81" i="2" s="1"/>
  <c r="E80" i="2"/>
  <c r="D80" i="2" s="1"/>
  <c r="E79" i="2"/>
  <c r="D79" i="2" s="1"/>
  <c r="E78" i="2"/>
  <c r="D78" i="2" s="1"/>
  <c r="E77" i="2"/>
  <c r="D77" i="2" s="1"/>
  <c r="E76" i="2"/>
  <c r="D76" i="2"/>
  <c r="E73" i="2"/>
  <c r="D73" i="2" s="1"/>
  <c r="E72" i="2"/>
  <c r="D72" i="2" s="1"/>
  <c r="E70" i="2"/>
  <c r="D70" i="2" s="1"/>
  <c r="E69" i="2"/>
  <c r="D69" i="2" s="1"/>
  <c r="E68" i="2"/>
  <c r="D68" i="2"/>
  <c r="E66" i="2"/>
  <c r="D66" i="2" s="1"/>
  <c r="E65" i="2"/>
  <c r="D65" i="2" s="1"/>
  <c r="E64" i="2"/>
  <c r="D64" i="2" s="1"/>
  <c r="E62" i="2"/>
  <c r="D62" i="2" s="1"/>
  <c r="E61" i="2"/>
  <c r="D61" i="2" s="1"/>
  <c r="E60" i="2"/>
  <c r="D60" i="2" s="1"/>
  <c r="E59" i="2"/>
  <c r="D59" i="2" s="1"/>
  <c r="E58" i="2"/>
  <c r="D58" i="2" s="1"/>
  <c r="E55" i="2"/>
  <c r="D55" i="2" s="1"/>
  <c r="E54" i="2"/>
  <c r="D54" i="2" s="1"/>
  <c r="E53" i="2"/>
  <c r="D53" i="2" s="1"/>
  <c r="E52" i="2"/>
  <c r="D52" i="2" s="1"/>
  <c r="E51" i="2"/>
  <c r="D51" i="2" s="1"/>
  <c r="E50" i="2"/>
  <c r="D50" i="2" s="1"/>
  <c r="E49" i="2"/>
  <c r="D49" i="2" s="1"/>
  <c r="E48" i="2"/>
  <c r="E47" i="2" s="1"/>
  <c r="D47" i="2" s="1"/>
  <c r="E46" i="2"/>
  <c r="D46" i="2" s="1"/>
  <c r="E45" i="2"/>
  <c r="D45" i="2" s="1"/>
  <c r="E43" i="2"/>
  <c r="D43" i="2" s="1"/>
  <c r="E42" i="2"/>
  <c r="D42" i="2" s="1"/>
  <c r="E41" i="2"/>
  <c r="D41" i="2" s="1"/>
  <c r="E40" i="2"/>
  <c r="D40" i="2" s="1"/>
  <c r="E39" i="2"/>
  <c r="D39" i="2" s="1"/>
  <c r="E38" i="2"/>
  <c r="D38" i="2" s="1"/>
  <c r="E37" i="2"/>
  <c r="D37" i="2" s="1"/>
  <c r="E36" i="2"/>
  <c r="D36" i="2" s="1"/>
  <c r="E35" i="2"/>
  <c r="D35" i="2" s="1"/>
  <c r="E34" i="2"/>
  <c r="D34" i="2" s="1"/>
  <c r="E32" i="2"/>
  <c r="D32" i="2" s="1"/>
  <c r="E31" i="2"/>
  <c r="D31" i="2" s="1"/>
  <c r="E30" i="2"/>
  <c r="E29" i="2" s="1"/>
  <c r="D29" i="2" s="1"/>
  <c r="E28" i="2"/>
  <c r="D28" i="2" s="1"/>
  <c r="E27" i="2"/>
  <c r="D27" i="2" s="1"/>
  <c r="E26" i="2"/>
  <c r="D26" i="2" s="1"/>
  <c r="E25" i="2"/>
  <c r="D25" i="2" s="1"/>
  <c r="E24" i="2"/>
  <c r="D24" i="2" s="1"/>
  <c r="E23" i="2"/>
  <c r="D23" i="2" s="1"/>
  <c r="E22" i="2"/>
  <c r="D22" i="2" s="1"/>
  <c r="E19" i="2"/>
  <c r="D19" i="2" s="1"/>
  <c r="D18" i="2"/>
  <c r="E17" i="2"/>
  <c r="E16" i="2" s="1"/>
  <c r="D16" i="2" s="1"/>
  <c r="D17" i="2"/>
  <c r="E15" i="2"/>
  <c r="D15" i="2"/>
  <c r="E14" i="2"/>
  <c r="D14" i="2"/>
  <c r="E13" i="2"/>
  <c r="E12" i="2" s="1"/>
  <c r="D13" i="2"/>
  <c r="F11" i="2"/>
  <c r="F10" i="2"/>
  <c r="D161" i="2" l="1"/>
  <c r="D133" i="2"/>
  <c r="F132" i="2"/>
  <c r="D12" i="2"/>
  <c r="E11" i="2"/>
  <c r="D103" i="2"/>
  <c r="E99" i="2"/>
  <c r="D99" i="2" s="1"/>
  <c r="E71" i="2"/>
  <c r="D30" i="2"/>
  <c r="D48" i="2"/>
  <c r="D104" i="2"/>
  <c r="D122" i="2"/>
  <c r="D92" i="2"/>
  <c r="E111" i="2"/>
  <c r="E44" i="2"/>
  <c r="D44" i="2" s="1"/>
  <c r="D149" i="2"/>
  <c r="E21" i="2"/>
  <c r="E57" i="2"/>
  <c r="E63" i="2"/>
  <c r="D63" i="2" s="1"/>
  <c r="E75" i="2"/>
  <c r="F167" i="2"/>
  <c r="D167" i="2" s="1"/>
  <c r="E33" i="2"/>
  <c r="D33" i="2" s="1"/>
  <c r="E108" i="2"/>
  <c r="D108" i="2" s="1"/>
  <c r="E126" i="2"/>
  <c r="D126" i="2" s="1"/>
  <c r="E114" i="2"/>
  <c r="D114" i="2" s="1"/>
  <c r="F137" i="2"/>
  <c r="D137" i="2" s="1"/>
  <c r="F177" i="3"/>
  <c r="E177" i="3"/>
  <c r="D177" i="3" s="1"/>
  <c r="F176" i="3"/>
  <c r="E176" i="3"/>
  <c r="D176" i="3" s="1"/>
  <c r="F175" i="3"/>
  <c r="E175" i="3"/>
  <c r="F174" i="3"/>
  <c r="F173" i="3" s="1"/>
  <c r="D173" i="3" s="1"/>
  <c r="E174" i="3"/>
  <c r="F172" i="3"/>
  <c r="F171" i="3" s="1"/>
  <c r="D171" i="3" s="1"/>
  <c r="E172" i="3"/>
  <c r="D172" i="3" s="1"/>
  <c r="F170" i="3"/>
  <c r="E170" i="3"/>
  <c r="F169" i="3"/>
  <c r="D169" i="3" s="1"/>
  <c r="E169" i="3"/>
  <c r="F168" i="3"/>
  <c r="F167" i="3" s="1"/>
  <c r="D167" i="3" s="1"/>
  <c r="E168" i="3"/>
  <c r="D168" i="3" s="1"/>
  <c r="F166" i="3"/>
  <c r="E166" i="3"/>
  <c r="D166" i="3" s="1"/>
  <c r="F164" i="3"/>
  <c r="E164" i="3"/>
  <c r="F163" i="3"/>
  <c r="E163" i="3"/>
  <c r="F162" i="3"/>
  <c r="E162" i="3"/>
  <c r="F159" i="3"/>
  <c r="E159" i="3"/>
  <c r="F157" i="3"/>
  <c r="E157" i="3"/>
  <c r="F156" i="3"/>
  <c r="E156" i="3"/>
  <c r="F155" i="3"/>
  <c r="E155" i="3"/>
  <c r="F154" i="3"/>
  <c r="E154" i="3"/>
  <c r="F152" i="3"/>
  <c r="F151" i="3" s="1"/>
  <c r="D151" i="3" s="1"/>
  <c r="E152" i="3"/>
  <c r="D152" i="3" s="1"/>
  <c r="F150" i="3"/>
  <c r="E150" i="3"/>
  <c r="D150" i="3" s="1"/>
  <c r="F149" i="3"/>
  <c r="D149" i="3" s="1"/>
  <c r="E149" i="3"/>
  <c r="F148" i="3"/>
  <c r="E148" i="3"/>
  <c r="D148" i="3" s="1"/>
  <c r="F147" i="3"/>
  <c r="E147" i="3"/>
  <c r="D147" i="3" s="1"/>
  <c r="F145" i="3"/>
  <c r="E145" i="3"/>
  <c r="D145" i="3" s="1"/>
  <c r="F144" i="3"/>
  <c r="E144" i="3"/>
  <c r="D144" i="3" s="1"/>
  <c r="F143" i="3"/>
  <c r="E143" i="3"/>
  <c r="F142" i="3"/>
  <c r="E142" i="3"/>
  <c r="D142" i="3" s="1"/>
  <c r="F140" i="3"/>
  <c r="E140" i="3"/>
  <c r="F139" i="3"/>
  <c r="F137" i="3" s="1"/>
  <c r="D137" i="3" s="1"/>
  <c r="E139" i="3"/>
  <c r="F138" i="3"/>
  <c r="E138" i="3"/>
  <c r="D138" i="3" s="1"/>
  <c r="F136" i="3"/>
  <c r="E136" i="3"/>
  <c r="D136" i="3" s="1"/>
  <c r="F135" i="3"/>
  <c r="E135" i="3"/>
  <c r="D135" i="3" s="1"/>
  <c r="F134" i="3"/>
  <c r="E134" i="3"/>
  <c r="D134" i="3"/>
  <c r="D130" i="3"/>
  <c r="E129" i="3"/>
  <c r="D129" i="3" s="1"/>
  <c r="F128" i="3"/>
  <c r="E127" i="3"/>
  <c r="D127" i="3" s="1"/>
  <c r="E125" i="3"/>
  <c r="D125" i="3" s="1"/>
  <c r="E123" i="3"/>
  <c r="D123" i="3" s="1"/>
  <c r="E122" i="3"/>
  <c r="D122" i="3" s="1"/>
  <c r="E120" i="3"/>
  <c r="E119" i="3" s="1"/>
  <c r="D119" i="3" s="1"/>
  <c r="E118" i="3"/>
  <c r="D118" i="3" s="1"/>
  <c r="E117" i="3"/>
  <c r="D117" i="3" s="1"/>
  <c r="E116" i="3"/>
  <c r="D116" i="3" s="1"/>
  <c r="E115" i="3"/>
  <c r="D115" i="3" s="1"/>
  <c r="E113" i="3"/>
  <c r="D113" i="3"/>
  <c r="E112" i="3"/>
  <c r="D112" i="3" s="1"/>
  <c r="E109" i="3"/>
  <c r="D109" i="3" s="1"/>
  <c r="E107" i="3"/>
  <c r="D107" i="3"/>
  <c r="E106" i="3"/>
  <c r="D106" i="3" s="1"/>
  <c r="E105" i="3"/>
  <c r="D105" i="3" s="1"/>
  <c r="E104" i="3"/>
  <c r="D104" i="3" s="1"/>
  <c r="E102" i="3"/>
  <c r="D102" i="3"/>
  <c r="E101" i="3"/>
  <c r="D101" i="3" s="1"/>
  <c r="D98" i="3"/>
  <c r="D97" i="3"/>
  <c r="D96" i="3"/>
  <c r="D95" i="3"/>
  <c r="F94" i="3"/>
  <c r="D94" i="3" s="1"/>
  <c r="F93" i="3"/>
  <c r="F90" i="3" s="1"/>
  <c r="E93" i="3"/>
  <c r="D93" i="3" s="1"/>
  <c r="E92" i="3"/>
  <c r="D92" i="3" s="1"/>
  <c r="E91" i="3"/>
  <c r="D91" i="3" s="1"/>
  <c r="D89" i="3"/>
  <c r="D88" i="3"/>
  <c r="D87" i="3"/>
  <c r="D86" i="3"/>
  <c r="F85" i="3"/>
  <c r="D85" i="3" s="1"/>
  <c r="E83" i="3"/>
  <c r="D83" i="3" s="1"/>
  <c r="E82" i="3"/>
  <c r="D82" i="3" s="1"/>
  <c r="E80" i="3"/>
  <c r="D80" i="3" s="1"/>
  <c r="E79" i="3"/>
  <c r="D79" i="3" s="1"/>
  <c r="E77" i="3"/>
  <c r="D77" i="3" s="1"/>
  <c r="E76" i="3"/>
  <c r="D76" i="3" s="1"/>
  <c r="E73" i="3"/>
  <c r="E72" i="3"/>
  <c r="D72" i="3" s="1"/>
  <c r="E70" i="3"/>
  <c r="D70" i="3" s="1"/>
  <c r="E69" i="3"/>
  <c r="E68" i="3" s="1"/>
  <c r="D68" i="3" s="1"/>
  <c r="E66" i="3"/>
  <c r="D66" i="3" s="1"/>
  <c r="E65" i="3"/>
  <c r="D65" i="3" s="1"/>
  <c r="E64" i="3"/>
  <c r="D64" i="3" s="1"/>
  <c r="E62" i="3"/>
  <c r="D62" i="3" s="1"/>
  <c r="E61" i="3"/>
  <c r="D61" i="3" s="1"/>
  <c r="E59" i="3"/>
  <c r="D59" i="3" s="1"/>
  <c r="E58" i="3"/>
  <c r="D58" i="3" s="1"/>
  <c r="E55" i="3"/>
  <c r="D55" i="3" s="1"/>
  <c r="E54" i="3"/>
  <c r="D54" i="3" s="1"/>
  <c r="E53" i="3"/>
  <c r="D53" i="3" s="1"/>
  <c r="E52" i="3"/>
  <c r="D52" i="3" s="1"/>
  <c r="E51" i="3"/>
  <c r="D51" i="3" s="1"/>
  <c r="E50" i="3"/>
  <c r="D50" i="3" s="1"/>
  <c r="E49" i="3"/>
  <c r="D49" i="3" s="1"/>
  <c r="E48" i="3"/>
  <c r="D48" i="3" s="1"/>
  <c r="E46" i="3"/>
  <c r="D46" i="3" s="1"/>
  <c r="E45" i="3"/>
  <c r="D45" i="3"/>
  <c r="E44" i="3"/>
  <c r="D44" i="3" s="1"/>
  <c r="E43" i="3"/>
  <c r="D43" i="3" s="1"/>
  <c r="E41" i="3"/>
  <c r="D41" i="3" s="1"/>
  <c r="E40" i="3"/>
  <c r="D40" i="3" s="1"/>
  <c r="E39" i="3"/>
  <c r="D39" i="3" s="1"/>
  <c r="E38" i="3"/>
  <c r="D38" i="3" s="1"/>
  <c r="E37" i="3"/>
  <c r="D37" i="3" s="1"/>
  <c r="E36" i="3"/>
  <c r="D36" i="3" s="1"/>
  <c r="E35" i="3"/>
  <c r="D35" i="3" s="1"/>
  <c r="E34" i="3"/>
  <c r="D34" i="3" s="1"/>
  <c r="E32" i="3"/>
  <c r="D32" i="3" s="1"/>
  <c r="E31" i="3"/>
  <c r="D31" i="3" s="1"/>
  <c r="E30" i="3"/>
  <c r="D30" i="3" s="1"/>
  <c r="E28" i="3"/>
  <c r="D28" i="3" s="1"/>
  <c r="E27" i="3"/>
  <c r="D27" i="3"/>
  <c r="E26" i="3"/>
  <c r="D26" i="3" s="1"/>
  <c r="E25" i="3"/>
  <c r="D25" i="3" s="1"/>
  <c r="E24" i="3"/>
  <c r="D24" i="3" s="1"/>
  <c r="E23" i="3"/>
  <c r="D23" i="3" s="1"/>
  <c r="E22" i="3"/>
  <c r="D22" i="3" s="1"/>
  <c r="E19" i="3"/>
  <c r="D19" i="3" s="1"/>
  <c r="D18" i="3"/>
  <c r="E17" i="3"/>
  <c r="E16" i="3" s="1"/>
  <c r="D16" i="3" s="1"/>
  <c r="E15" i="3"/>
  <c r="D15" i="3" s="1"/>
  <c r="E14" i="3"/>
  <c r="D14" i="3" s="1"/>
  <c r="E13" i="3"/>
  <c r="D13" i="3"/>
  <c r="F11" i="3"/>
  <c r="F10" i="3"/>
  <c r="D132" i="2" l="1"/>
  <c r="F131" i="2"/>
  <c r="D71" i="2"/>
  <c r="E67" i="2"/>
  <c r="D67" i="2" s="1"/>
  <c r="D21" i="2"/>
  <c r="E20" i="2"/>
  <c r="D20" i="2" s="1"/>
  <c r="F165" i="2"/>
  <c r="D75" i="2"/>
  <c r="E74" i="2"/>
  <c r="D74" i="2" s="1"/>
  <c r="D57" i="2"/>
  <c r="E56" i="2"/>
  <c r="D56" i="2" s="1"/>
  <c r="D11" i="2"/>
  <c r="E110" i="2"/>
  <c r="D110" i="2" s="1"/>
  <c r="D111" i="2"/>
  <c r="D69" i="3"/>
  <c r="D120" i="3"/>
  <c r="D139" i="3"/>
  <c r="D154" i="3"/>
  <c r="D163" i="3"/>
  <c r="D170" i="3"/>
  <c r="E121" i="3"/>
  <c r="D121" i="3" s="1"/>
  <c r="D140" i="3"/>
  <c r="D155" i="3"/>
  <c r="D164" i="3"/>
  <c r="E71" i="3"/>
  <c r="D71" i="3" s="1"/>
  <c r="F146" i="3"/>
  <c r="D146" i="3" s="1"/>
  <c r="D156" i="3"/>
  <c r="D174" i="3"/>
  <c r="E100" i="3"/>
  <c r="D100" i="3" s="1"/>
  <c r="F133" i="3"/>
  <c r="D133" i="3" s="1"/>
  <c r="F165" i="3"/>
  <c r="D165" i="3" s="1"/>
  <c r="D17" i="3"/>
  <c r="E124" i="3"/>
  <c r="D124" i="3" s="1"/>
  <c r="D143" i="3"/>
  <c r="D157" i="3"/>
  <c r="D175" i="3"/>
  <c r="F153" i="3"/>
  <c r="D153" i="3" s="1"/>
  <c r="E81" i="3"/>
  <c r="F141" i="3"/>
  <c r="D141" i="3" s="1"/>
  <c r="D159" i="3"/>
  <c r="E12" i="3"/>
  <c r="D162" i="3"/>
  <c r="E11" i="3"/>
  <c r="D12" i="3"/>
  <c r="E47" i="3"/>
  <c r="D47" i="3" s="1"/>
  <c r="E90" i="3"/>
  <c r="D90" i="3" s="1"/>
  <c r="E103" i="3"/>
  <c r="D103" i="3" s="1"/>
  <c r="E42" i="3"/>
  <c r="D42" i="3" s="1"/>
  <c r="E60" i="3"/>
  <c r="D60" i="3" s="1"/>
  <c r="E78" i="3"/>
  <c r="D78" i="3" s="1"/>
  <c r="E128" i="3"/>
  <c r="D128" i="3" s="1"/>
  <c r="E29" i="3"/>
  <c r="D29" i="3" s="1"/>
  <c r="D73" i="3"/>
  <c r="E67" i="3"/>
  <c r="D67" i="3" s="1"/>
  <c r="F84" i="3"/>
  <c r="E111" i="3"/>
  <c r="F161" i="3"/>
  <c r="E21" i="3"/>
  <c r="E57" i="3"/>
  <c r="E63" i="3"/>
  <c r="D63" i="3" s="1"/>
  <c r="E75" i="3"/>
  <c r="E33" i="3"/>
  <c r="D33" i="3" s="1"/>
  <c r="F158" i="3"/>
  <c r="D158" i="3" s="1"/>
  <c r="E108" i="3"/>
  <c r="D108" i="3" s="1"/>
  <c r="E114" i="3"/>
  <c r="D114" i="3" s="1"/>
  <c r="E126" i="3"/>
  <c r="D126" i="3" s="1"/>
  <c r="D165" i="2" l="1"/>
  <c r="F160" i="2"/>
  <c r="D160" i="2" s="1"/>
  <c r="D131" i="2"/>
  <c r="F9" i="2"/>
  <c r="E10" i="2"/>
  <c r="D57" i="3"/>
  <c r="E56" i="3"/>
  <c r="D56" i="3" s="1"/>
  <c r="D75" i="3"/>
  <c r="E74" i="3"/>
  <c r="D74" i="3" s="1"/>
  <c r="E99" i="3"/>
  <c r="D99" i="3" s="1"/>
  <c r="D21" i="3"/>
  <c r="E20" i="3"/>
  <c r="D20" i="3" s="1"/>
  <c r="F81" i="3"/>
  <c r="D81" i="3" s="1"/>
  <c r="D84" i="3"/>
  <c r="F132" i="3"/>
  <c r="D161" i="3"/>
  <c r="F160" i="3"/>
  <c r="D160" i="3" s="1"/>
  <c r="D111" i="3"/>
  <c r="E110" i="3"/>
  <c r="D110" i="3" s="1"/>
  <c r="D11" i="3"/>
  <c r="D10" i="2" l="1"/>
  <c r="E9" i="2"/>
  <c r="D9" i="2" s="1"/>
  <c r="E10" i="3"/>
  <c r="D132" i="3"/>
  <c r="F131" i="3"/>
  <c r="D131" i="3" l="1"/>
  <c r="F9" i="3"/>
  <c r="D10" i="3"/>
  <c r="E9" i="3"/>
  <c r="D9" i="3" s="1"/>
</calcChain>
</file>

<file path=xl/sharedStrings.xml><?xml version="1.0" encoding="utf-8"?>
<sst xmlns="http://schemas.openxmlformats.org/spreadsheetml/2006/main" count="888" uniqueCount="304">
  <si>
    <t>(հազար դրամներով)</t>
  </si>
  <si>
    <t>այդ թվում`</t>
  </si>
  <si>
    <t>վարչական մաս</t>
  </si>
  <si>
    <t>ֆոնդային մաս</t>
  </si>
  <si>
    <t xml:space="preserve"> X</t>
  </si>
  <si>
    <t>X</t>
  </si>
  <si>
    <t>3</t>
  </si>
  <si>
    <t>ՀԱՎԵԼՎԱԾ 3</t>
  </si>
  <si>
    <t>ՀԱՄԱՅՆՔԻ  ԲՅՈՒՋԵԻ  ԾԱԽՍԵՐԸ`  ԸՍՏ  ԲՅՈՒՋԵՏԱՅԻՆ ԾԱԽՍԵՐԻ ՏՆՏԵՍԱԳԻՏԱԿԱՆ ԴԱՍԱԿԱՐԳՄԱՆ</t>
  </si>
  <si>
    <r>
      <t xml:space="preserve">       </t>
    </r>
    <r>
      <rPr>
        <b/>
        <sz val="8"/>
        <rFont val="GHEA Grapalat"/>
        <family val="3"/>
      </rPr>
      <t xml:space="preserve">          </t>
    </r>
  </si>
  <si>
    <t xml:space="preserve"> </t>
  </si>
  <si>
    <t xml:space="preserve">Տողի NN  </t>
  </si>
  <si>
    <t>Բյուջետային ծախսերի տնտեսագիտական դասակարգման հոդվածների անվանումների</t>
  </si>
  <si>
    <t>Ընդամենը (ս.5+ս.6)</t>
  </si>
  <si>
    <t xml:space="preserve"> NN </t>
  </si>
  <si>
    <t>ԸՆԴԱՄԵՆԸ ԾԱԽՍԵՐ, այդ թվում` (տող4050+տող5000+տող 6000)</t>
  </si>
  <si>
    <t xml:space="preserve">Ա. ԸՆԹԱՑԻԿ  ԾԱԽՍԵՐ, այդ թվում` (տող4100+տող4200+տող4300+տող4400+տող4500+ տող4600+տող4700)                                                                                                                       </t>
  </si>
  <si>
    <t>x</t>
  </si>
  <si>
    <t xml:space="preserve">1.1 ԱՇԽԱՏԱՆՔԻ ՎԱՐՁԱՏՐՈՒԹՅՈՒՆ, այդ թվում`_x000D_
(տող4110+տող4120+տող4130)                                                                     </t>
  </si>
  <si>
    <t>ԴՐԱՄՈՎ ՎՃԱՐՎՈՂ ԱՇԽԱՏԱՎԱՐՁԵՐ ԵՎ ՀԱՎԵԼԱՎՃԱՐՆԵՐ, որից`                   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</si>
  <si>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</si>
  <si>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</si>
  <si>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</si>
  <si>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</si>
  <si>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</si>
  <si>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</si>
  <si>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ՀԱՎԵԼԱՎՃԱՐՆԵՐ, որից` _x000D_
(տող4121)</t>
  </si>
  <si>
    <t xml:space="preserve"> -Բնեղեն աշխատավարձեր և հավելավճարներ</t>
  </si>
  <si>
    <t>4121</t>
  </si>
  <si>
    <t>ՓԱՍՏԱՑԻ ՍՈՑԻԱԼԱԿԱՆ ԱՊԱՀՈՎՈՒԹՅԱՆ ՎՃԱՐՆԵՐ, որից` _x000D_
(տող4131)</t>
  </si>
  <si>
    <t xml:space="preserve"> -Սոցիալական ապահովության վճարներ</t>
  </si>
  <si>
    <t>4131</t>
  </si>
  <si>
    <t>1.2 ԾԱՌԱՅՈՒԹՅՈՒՆՆԵՐԻ ԵՎ ԱՊՐԱՆՔՆԵՐԻ ՁԵՌՔ ԲԵՐՈՒՄ, այդ թվում`  (տող4210+տող4220+տող4230+տող4240+տող4250+տող4260)</t>
  </si>
  <si>
    <t>ՇԱՐՈՒՆԱԿԱԿԱՆ ԾԱԽՍԵՐ, որից`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</si>
  <si>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</si>
  <si>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</si>
  <si>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</si>
  <si>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</si>
  <si>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</si>
  <si>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</si>
  <si>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</si>
  <si>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</si>
  <si>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</si>
  <si>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</si>
  <si>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</si>
  <si>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</si>
  <si>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</si>
  <si>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</si>
  <si>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ԾԱԽՍԵՐ, որից` _x000D_
(տող4221+տող4222+տող4223)</t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</si>
  <si>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</si>
  <si>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</si>
  <si>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</si>
  <si>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</si>
  <si>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</si>
  <si>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ԲԵՐՈՒՄ, որից`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</si>
  <si>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</si>
  <si>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</si>
  <si>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</si>
  <si>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</si>
  <si>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</si>
  <si>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</si>
  <si>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-Տեղեկատվական ծառայություններ</t>
  </si>
  <si>
    <t>4234</t>
  </si>
  <si>
    <t xml:space="preserve"> -Կառավարչական ծառայություններ</t>
  </si>
  <si>
    <t xml:space="preserve"> -Կենցաղային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</si>
  <si>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</si>
  <si>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</si>
  <si>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</si>
  <si>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</si>
  <si>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</si>
  <si>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ԲԵՐՈՒՄ, որից`  _x000D_
(տող 4241)</t>
  </si>
  <si>
    <t xml:space="preserve"> -Մասնագիտական ծառայություններ</t>
  </si>
  <si>
    <t>4241</t>
  </si>
  <si>
    <t>ԸՆԹԱՑԻԿ ՆՈՐՈԳՈՒՄ ԵՎ ՊԱՀՊԱՆՈՒՄ, որից (ծառայություններ և նյութեր) _x000D_
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</si>
  <si>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</si>
  <si>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</si>
  <si>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</si>
  <si>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</si>
  <si>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ՆՅՈՒԹԵՐ, որից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</si>
  <si>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</si>
  <si>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</si>
  <si>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</si>
  <si>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</si>
  <si>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</si>
  <si>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</si>
  <si>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</si>
  <si>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</si>
  <si>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</si>
  <si>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</si>
  <si>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</si>
  <si>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</si>
  <si>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</si>
  <si>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</si>
  <si>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</si>
  <si>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</si>
  <si>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ՏՈԿՈՍԱՎՃԱՐՆԵՐ, այդ թվում _x000D_
(տող4310+տող 4320+տող4330)</t>
  </si>
  <si>
    <t>ՆԵՐՔԻՆ ՏՈԿՈՍԱՎՃԱՐՆԵՐ, որից_x000D_
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</si>
  <si>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</si>
  <si>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</si>
  <si>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</si>
  <si>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</si>
  <si>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ՏՈԿՈՍԱՎՃԱՐՆԵՐ, որից _x000D_
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</si>
  <si>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</si>
  <si>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</si>
  <si>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</si>
  <si>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</si>
  <si>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ՎՃԱՐՆԵՐ, որից` _x000D_
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</si>
  <si>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</si>
  <si>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</si>
  <si>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</si>
  <si>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</si>
  <si>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</si>
  <si>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</si>
  <si>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ՍՈՒԲՍԻԴԻԱՆԵՐ, այդ թվում  _x000D_
(տող4410+տող4420)</t>
  </si>
  <si>
    <t>ՍՈՒԲՍԻԴԻԱՆԵՐ ՊԵՏԱԿԱՆ (ՀԱՄԱՅՆՔԱՅԻՆ) ԿԱԶՄԱԿԵՐՊՈՒԹՅՈՒՆՆԵՐԻՆ, որից`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</si>
  <si>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</si>
  <si>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</si>
  <si>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</si>
  <si>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</si>
  <si>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ԿԱԶՄԱԿԵՐՊՈՒԹՅՈՒՆՆԵՐԻՆ, որից` _x000D_
_x000D_
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</si>
  <si>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</si>
  <si>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</si>
  <si>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</si>
  <si>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</si>
  <si>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ԴՐԱՄԱՇՆՈՐՀՆԵՐ, այդ թվում` (տող4510+տող4520+տող4530+տող4540)</t>
  </si>
  <si>
    <t>ԴՐԱՄԱՇՆՈՐՀՆԵՐ ՕՏԱՐԵՐԿՐՅԱ ԿԱՌԱՎԱՐՈՒԹՅՈՒՆՆԵՐԻՆ, որից` _x000D_
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</si>
  <si>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</si>
  <si>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</si>
  <si>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</si>
  <si>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</si>
  <si>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ԿԱԶՄԱԿԵՐՊՈՒԹՅՈՒՆՆԵՐԻՆ, որից` 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</si>
  <si>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</si>
  <si>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</si>
  <si>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</si>
  <si>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</si>
  <si>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ՄԱԿԱՐԴԱԿՆԵՐԻՆ, որից`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</si>
  <si>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</si>
  <si>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</si>
  <si>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</si>
  <si>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</si>
  <si>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դրամաշնորհներ, այդ թվում`            (տող 4534+տող 4537 +տող 4538)</t>
  </si>
  <si>
    <t>4639</t>
  </si>
  <si>
    <t xml:space="preserve"> - տեղական ինքնակառավրման մարմիններին,որից` _x000D_
(տող  4535+տող 4536)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</si>
  <si>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</si>
  <si>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</si>
  <si>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</si>
  <si>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</si>
  <si>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ՄԱԿԱՐԴԱԿՆԵՐԻՆ, որից`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</si>
  <si>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</si>
  <si>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</si>
  <si>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</si>
  <si>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</si>
  <si>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դրամաշնորհներ, այդ թվում`              (տող 4544+տող 4547 +տող 4548)</t>
  </si>
  <si>
    <t>4657</t>
  </si>
  <si>
    <t xml:space="preserve"> - տեղական ինքնակառավրման մարմիններին,որից`     (տող  4545+տող 4546)</t>
  </si>
  <si>
    <t xml:space="preserve">ՀՀ այլ համայնքներին </t>
  </si>
  <si>
    <t>1.6 ՍՈՑԻԱԼԱԿԱՆ ՆՊԱՍՏՆԵՐ ԵՎ ԿԵՆՍԱԹՈՇԱԿՆԵՐ, այդ թվում`_x000D_
(տող4610+տող4630+տող4640)</t>
  </si>
  <si>
    <t>ՍՈՑԻԱԼԱԿԱՆ ԱՊԱՀՈՎՈՒԹՅԱՆ ՆՊԱՍՏՆԵՐ, այդ թվում`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</si>
  <si>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</si>
  <si>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</si>
  <si>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</si>
  <si>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</si>
  <si>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(ԲՅՈՒՋԵԻՑ), որից`_x000D_
_x000D_
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</si>
  <si>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</si>
  <si>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</si>
  <si>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</si>
  <si>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</si>
  <si>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</si>
  <si>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</si>
  <si>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</si>
  <si>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</si>
  <si>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ԿԵՆՍԱԹՈՇԱԿՆԵՐ, որից` _x000D_
(տող4641) </t>
  </si>
  <si>
    <t xml:space="preserve"> -Կենսաթոշակներ</t>
  </si>
  <si>
    <t>4741</t>
  </si>
  <si>
    <t>1.7 ԱՅԼ ԾԱԽՍԵՐ, այդ թվում` (տող4710+տող4720+տող4730+տող4740+տող4750+տող4760+տող4770)</t>
  </si>
  <si>
    <t xml:space="preserve">ՆՎԻՐԱՏՎՈՒԹՅՈՒՆՆԵՐ ՈՉ ԿԱՌԱՎԱՐԱԿԱՆ (ՀԱՍԱՐԱԿԱԿԱՆ) ԿԱԶՄԱԿԵՐՊՈՒԹՅՈՒՆՆԵՐԻՆ, որից`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</si>
  <si>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</si>
  <si>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</si>
  <si>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</si>
  <si>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</si>
  <si>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ՆԿԱՏՄԱՄԲ, որից` (տող4721+տող4722+տող4723+տող4724)</t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</si>
  <si>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</si>
  <si>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</si>
  <si>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</si>
  <si>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</si>
  <si>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</si>
  <si>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</si>
  <si>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</si>
  <si>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ՏՈՒԳԱՆՔՆԵՐ, որից` _x000D_
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</si>
  <si>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</si>
  <si>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</si>
  <si>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ՎԵՐԱԿԱՆԳՆՈՒՄ, որից`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</si>
  <si>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</si>
  <si>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</si>
  <si>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</si>
  <si>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</si>
  <si>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ՎԵՐԱԿԱՆԳՆՈՒՄ, որից _x000D_
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</si>
  <si>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</si>
  <si>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</si>
  <si>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ԾԱԽՍԵՐ, որից`_x000D_
 (տող4761)</t>
  </si>
  <si>
    <t xml:space="preserve"> -Այլ ծախսեր</t>
  </si>
  <si>
    <t>4861</t>
  </si>
  <si>
    <t>ՊԱՀՈՒՍՏԱՅԻՆ ՄԻՋՈՑՆԵՐ, որից` _x000D_
(տող4771)</t>
  </si>
  <si>
    <t xml:space="preserve"> -Պահուստային միջոցներ, այդ թվում`</t>
  </si>
  <si>
    <t>4891</t>
  </si>
  <si>
    <t>համայնքի բյուջեի վարչական մասի պահուստային ֆոնդից ֆոնդային մաս կատարվող հատկացումներ</t>
  </si>
  <si>
    <t>Բ. ՈՉ ՖԻՆԱՆՍԱԿԱՆ ԱԿՏԻՎՆԵՐԻ ԳԾՈՎ ԾԱԽՍԵՐ, այդ թվում`     (տող5100+տող5200+տող5300+տող5400)</t>
  </si>
  <si>
    <t>1.1. ՀԻՄՆԱԿԱՆ ՄԻՋՈՑՆԵՐ, այդ թվում`_x000D_
(տող5110+տող5120+տող5130)</t>
  </si>
  <si>
    <t>ՇԵՆՔԵՐ ԵՎ ՇԻՆՈՒԹՅՈՒՆՆԵՐ, որից`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</si>
  <si>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</si>
  <si>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</si>
  <si>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</si>
  <si>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</si>
  <si>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</si>
  <si>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</si>
  <si>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ՍԱՐՔԱՎՈՐՈՒՄՆԵՐ, որից`     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</si>
  <si>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</si>
  <si>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</si>
  <si>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</si>
  <si>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</si>
  <si>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</si>
  <si>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</si>
  <si>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ՄԻՋՈՑՆԵՐ, որից`_x000D_
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</si>
  <si>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</si>
  <si>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</si>
  <si>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</si>
  <si>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</si>
  <si>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</si>
  <si>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</si>
  <si>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</si>
  <si>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</si>
  <si>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ՊԱՇԱՐՆԵՐ, այդ թվում`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</si>
  <si>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</si>
  <si>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</si>
  <si>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</si>
  <si>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</si>
  <si>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</si>
  <si>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</si>
  <si>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</si>
  <si>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</si>
  <si>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ԱԿՏԻՎՆԵՐ, այդ թվում`_x000D_
(տող 5311)</t>
  </si>
  <si>
    <t xml:space="preserve"> -Բարձրարժեք ակտիվներ</t>
  </si>
  <si>
    <t>5311</t>
  </si>
  <si>
    <t>1.4 ՉԱՐՏԱԴՐՎԱԾ ԱԿՏԻՎՆԵՐ, այդ թվում`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</si>
  <si>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</si>
  <si>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</si>
  <si>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</si>
  <si>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</si>
  <si>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</si>
  <si>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</si>
  <si>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</si>
  <si>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</si>
  <si>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ՀԱՄԱՖԻՆԱՆՍԱՎՈՐՄԱՄԲ ԻՐԱԿԱՆԱՑՎՈՂ ԾՐԱԳՐԵՐ ԵՎ (ԿԱՄ) ԿԱՊԻՏԱԼ ԱԿՏԻՎԻ ՁԵՌՔԲԵՐՈՒՄ </t>
  </si>
  <si>
    <t xml:space="preserve">Համաֆինանսավորմամբ իրականացվող ծրագրեր և (կամ) կապիտալ ակտիվի ձեռքբերում </t>
  </si>
  <si>
    <t>5511</t>
  </si>
  <si>
    <t>6000</t>
  </si>
  <si>
    <t xml:space="preserve"> Գ. ՈՉ ՖԻՆԱՆՍԱԿԱՆ ԱԿՏԻՎՆԵՐԻ ԻՐԱՑՈՒՄԻՑ ՄՈՒՏՔԵՐ, այդ թվում` (տող6100+տող6200+տող6300+տող6400)</t>
  </si>
  <si>
    <t>6100</t>
  </si>
  <si>
    <t xml:space="preserve">ՀԻՄՆԱԿԱՆ ՄԻՋՈՑՆԵՐԻ ԻՐԱՑՈՒՄԻՑ ՄՈՒՏՔԵՐ, այդ թվում` (տող6110+տող6120+տող6130) 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</si>
  <si>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</si>
  <si>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</si>
  <si>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</si>
  <si>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</si>
  <si>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</si>
  <si>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</si>
  <si>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</si>
  <si>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</si>
  <si>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</si>
  <si>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</si>
  <si>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t>ՊԱՇԱՐՆԵՐԻ ԻՐԱՑՈՒՄԻՑ ՄՈՒՏՔԵՐ, այդ թվում`_x000D_
 (տող6210+տող6220)</t>
  </si>
  <si>
    <t>6210</t>
  </si>
  <si>
    <t xml:space="preserve"> ՌԱԶՄԱՎԱՐԱԿԱՆ ՀԱՄԱՅՆՔԱՅԻՆ ՊԱՇԱՐՆԵՐԻ ԻՐԱՑՈՒՄԻՑ ՄՈՒՏՔԵՐ</t>
  </si>
  <si>
    <t>8211</t>
  </si>
  <si>
    <t>6220</t>
  </si>
  <si>
    <t>ԱՅԼ ՊԱՇԱՐՆԵՐԻ ԻՐԱՑՈՒՄԻՑ ՄՈՒՏՔԵՐ, որից` _x000D_
(տող6221+տող6222+տող6223)</t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</si>
  <si>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</si>
  <si>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</si>
  <si>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</si>
  <si>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</si>
  <si>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</si>
  <si>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</si>
  <si>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</si>
  <si>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</si>
  <si>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</si>
  <si>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</si>
  <si>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t>ԲԱՐՁՐԱՐԺԵՔ ԱԿՏԻՎՆԵՐԻ ԻՐԱՑՈՒՄԻՑ ՄՈՒՏՔԵՐ, այդ թվում` _x000D_
(տող 6310)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</si>
  <si>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</si>
  <si>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</si>
  <si>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</si>
  <si>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</si>
  <si>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ՄՈՒՏՔԵՐ, այդ թվում`     (տող6410+տող6420+տող6430+տող6440)</t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</si>
  <si>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</si>
  <si>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</si>
  <si>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</si>
  <si>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</si>
  <si>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</si>
  <si>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</si>
  <si>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</si>
  <si>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</si>
  <si>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</si>
  <si>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</si>
  <si>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</si>
  <si>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</si>
  <si>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Հայաստանի Հանրապետության Կոտայքի մարզի Ծաղկաձոր համայնքի  ավագանու 2024 թվականի դեկտեմբերի  26-ի 169 - Ն որոշման փոփոխությունը 2025 թվականի հուլիսի 14-ի  75-Ն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</si>
</sst>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\ _₽;[Red]\-#,##0.0\ _₽"/>
  </numFmts>
  <fonts count="17" x14ac:knownFonts="1">
    <font>
      <sz val="11"/>
      <color theme="1"/>
      <name val="Calibri"/>
      <family val="2"/>
      <charset val="1"/>
      <scheme val="minor"/>
    </font>
    <font>
      <b/>
      <u/>
      <sz val="8"/>
      <name val="GHEA Grapalat"/>
      <family val="3"/>
    </font>
    <font>
      <sz val="7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sz val="8"/>
      <name val="GHEA Grapalat"/>
      <family val="3"/>
    </font>
    <font>
      <b/>
      <i/>
      <sz val="8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b/>
      <sz val="9"/>
      <name val="GHEA Grapalat"/>
      <family val="3"/>
    </font>
    <font>
      <sz val="8"/>
      <color theme="1"/>
      <name val="GHEA Grapalat"/>
      <family val="3"/>
    </font>
    <font>
      <b/>
      <sz val="8"/>
      <color indexed="8"/>
      <name val="GHEA Grapalat"/>
      <family val="3"/>
    </font>
    <font>
      <b/>
      <i/>
      <sz val="8"/>
      <color indexed="8"/>
      <name val="GHEA Grapalat"/>
      <family val="3"/>
    </font>
    <font>
      <sz val="8"/>
      <color indexed="8"/>
      <name val="GHEA Grapalat"/>
      <family val="3"/>
    </font>
    <font>
      <i/>
      <sz val="8"/>
      <color indexed="8"/>
      <name val="GHEA Grapalat"/>
      <family val="3"/>
    </font>
    <font>
      <b/>
      <i/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/>
    <xf numFmtId="0" fontId="4" fillId="0" borderId="0" xfId="0" applyFont="1" applyFill="1"/>
    <xf numFmtId="0" fontId="8" fillId="0" borderId="0" xfId="0" applyFont="1" applyFill="1"/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 vertical="top" wrapText="1" readingOrder="1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vertical="top" wrapText="1"/>
    </xf>
    <xf numFmtId="49" fontId="1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wrapText="1"/>
    </xf>
    <xf numFmtId="0" fontId="9" fillId="0" borderId="0" xfId="0" applyFont="1" applyFill="1" applyAlignment="1"/>
    <xf numFmtId="49" fontId="14" fillId="0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/>
    <xf numFmtId="49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49" fontId="8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331;&#1340;&#1341;&#1329;&#1358;&#1352;&#1360;/&#1344;&#1329;&#1348;&#1329;&#1349;&#1350;&#1364;&#1339;%20&#1330;&#1349;&#1352;&#1362;&#1355;&#1333;/2025/&#1330;&#1349;&#1352;&#1362;&#1355;&#1333;%20%202025%20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Կազմ"/>
      <sheetName val="Հատված 1"/>
      <sheetName val="Հատված 2"/>
      <sheetName val="Հատված 3"/>
      <sheetName val="Հատված 4-5"/>
      <sheetName val="Հատված 6"/>
      <sheetName val="Лист1"/>
      <sheetName val="Лист2"/>
    </sheetNames>
    <sheetDataSet>
      <sheetData sheetId="0"/>
      <sheetData sheetId="1"/>
      <sheetData sheetId="2"/>
      <sheetData sheetId="3">
        <row r="13">
          <cell r="C13" t="str">
            <v>4111</v>
          </cell>
        </row>
        <row r="14">
          <cell r="C14" t="str">
            <v>4112</v>
          </cell>
        </row>
        <row r="15">
          <cell r="C15" t="str">
            <v>4115</v>
          </cell>
        </row>
        <row r="17">
          <cell r="C17" t="str">
            <v>4121</v>
          </cell>
        </row>
        <row r="19">
          <cell r="C19" t="str">
            <v>4131</v>
          </cell>
        </row>
        <row r="22">
          <cell r="C22" t="str">
            <v>4211</v>
          </cell>
        </row>
        <row r="23">
          <cell r="C23" t="str">
            <v>4212</v>
          </cell>
        </row>
        <row r="24">
          <cell r="C24" t="str">
            <v>4213</v>
          </cell>
        </row>
        <row r="25">
          <cell r="C25" t="str">
            <v>4214</v>
          </cell>
        </row>
        <row r="26">
          <cell r="C26" t="str">
            <v>4215</v>
          </cell>
        </row>
        <row r="27">
          <cell r="C27" t="str">
            <v>4216</v>
          </cell>
        </row>
        <row r="28">
          <cell r="C28" t="str">
            <v>4217</v>
          </cell>
        </row>
        <row r="30">
          <cell r="C30">
            <v>4221</v>
          </cell>
        </row>
        <row r="31">
          <cell r="C31" t="str">
            <v>4222</v>
          </cell>
        </row>
        <row r="32">
          <cell r="C32" t="str">
            <v>4229</v>
          </cell>
        </row>
        <row r="34">
          <cell r="C34" t="str">
            <v>4231</v>
          </cell>
        </row>
        <row r="35">
          <cell r="C35" t="str">
            <v>4232</v>
          </cell>
        </row>
        <row r="36">
          <cell r="C36" t="str">
            <v>4233</v>
          </cell>
        </row>
        <row r="37">
          <cell r="C37" t="str">
            <v>4234</v>
          </cell>
        </row>
        <row r="38">
          <cell r="C38">
            <v>4235</v>
          </cell>
        </row>
        <row r="39">
          <cell r="C39" t="str">
            <v>4236</v>
          </cell>
        </row>
        <row r="40">
          <cell r="C40" t="str">
            <v>4237</v>
          </cell>
        </row>
        <row r="41">
          <cell r="C41" t="str">
            <v>4239</v>
          </cell>
        </row>
        <row r="43">
          <cell r="C43" t="str">
            <v>4241</v>
          </cell>
        </row>
        <row r="45">
          <cell r="C45" t="str">
            <v>4251</v>
          </cell>
        </row>
        <row r="46">
          <cell r="C46" t="str">
            <v>4252</v>
          </cell>
        </row>
        <row r="48">
          <cell r="C48" t="str">
            <v>4261</v>
          </cell>
        </row>
        <row r="49">
          <cell r="C49" t="str">
            <v>4262</v>
          </cell>
        </row>
        <row r="50">
          <cell r="C50" t="str">
            <v>4263</v>
          </cell>
        </row>
        <row r="51">
          <cell r="C51" t="str">
            <v>4264</v>
          </cell>
        </row>
        <row r="52">
          <cell r="C52" t="str">
            <v>4265</v>
          </cell>
        </row>
        <row r="53">
          <cell r="C53" t="str">
            <v>4266</v>
          </cell>
        </row>
        <row r="54">
          <cell r="C54" t="str">
            <v>4267</v>
          </cell>
        </row>
        <row r="55">
          <cell r="C55" t="str">
            <v>4269</v>
          </cell>
        </row>
        <row r="58">
          <cell r="C58" t="str">
            <v>4411</v>
          </cell>
        </row>
        <row r="59">
          <cell r="C59" t="str">
            <v>4412</v>
          </cell>
        </row>
        <row r="61">
          <cell r="C61" t="str">
            <v>4421</v>
          </cell>
        </row>
        <row r="62">
          <cell r="C62" t="str">
            <v>4422</v>
          </cell>
        </row>
        <row r="64">
          <cell r="C64" t="str">
            <v>4431</v>
          </cell>
        </row>
        <row r="65">
          <cell r="C65" t="str">
            <v>4432</v>
          </cell>
        </row>
        <row r="66">
          <cell r="C66" t="str">
            <v>4433</v>
          </cell>
        </row>
        <row r="69">
          <cell r="C69" t="str">
            <v>4511</v>
          </cell>
        </row>
        <row r="70">
          <cell r="C70" t="str">
            <v>4512</v>
          </cell>
        </row>
        <row r="72">
          <cell r="C72" t="str">
            <v>4521</v>
          </cell>
        </row>
        <row r="73">
          <cell r="C73" t="str">
            <v>4522</v>
          </cell>
        </row>
        <row r="76">
          <cell r="C76" t="str">
            <v>4611</v>
          </cell>
        </row>
        <row r="77">
          <cell r="C77" t="str">
            <v>4612</v>
          </cell>
        </row>
        <row r="79">
          <cell r="C79" t="str">
            <v>4621</v>
          </cell>
        </row>
        <row r="80">
          <cell r="C80" t="str">
            <v>4622</v>
          </cell>
        </row>
        <row r="82">
          <cell r="C82" t="str">
            <v>4637</v>
          </cell>
        </row>
        <row r="83">
          <cell r="C83" t="str">
            <v>4638</v>
          </cell>
        </row>
        <row r="84">
          <cell r="C84" t="str">
            <v>4639</v>
          </cell>
        </row>
        <row r="91">
          <cell r="C91" t="str">
            <v>4655</v>
          </cell>
        </row>
        <row r="92">
          <cell r="C92" t="str">
            <v>4656</v>
          </cell>
        </row>
        <row r="93">
          <cell r="C93" t="str">
            <v>4657</v>
          </cell>
        </row>
        <row r="101">
          <cell r="C101" t="str">
            <v>4711</v>
          </cell>
        </row>
        <row r="102">
          <cell r="C102" t="str">
            <v>4712</v>
          </cell>
        </row>
        <row r="104">
          <cell r="C104" t="str">
            <v>4726</v>
          </cell>
        </row>
        <row r="105">
          <cell r="C105" t="str">
            <v>4727</v>
          </cell>
        </row>
        <row r="106">
          <cell r="C106" t="str">
            <v>4728</v>
          </cell>
        </row>
        <row r="107">
          <cell r="C107" t="str">
            <v>4729</v>
          </cell>
        </row>
        <row r="109">
          <cell r="C109" t="str">
            <v>4741</v>
          </cell>
        </row>
        <row r="112">
          <cell r="C112" t="str">
            <v>4811</v>
          </cell>
        </row>
        <row r="113">
          <cell r="C113" t="str">
            <v>4819</v>
          </cell>
        </row>
        <row r="115">
          <cell r="C115" t="str">
            <v>4821</v>
          </cell>
        </row>
        <row r="116">
          <cell r="C116">
            <v>4822</v>
          </cell>
        </row>
        <row r="117">
          <cell r="C117" t="str">
            <v>4823</v>
          </cell>
        </row>
        <row r="118">
          <cell r="C118" t="str">
            <v>4824</v>
          </cell>
        </row>
        <row r="120">
          <cell r="C120" t="str">
            <v>4831</v>
          </cell>
        </row>
        <row r="122">
          <cell r="C122" t="str">
            <v>4841</v>
          </cell>
        </row>
        <row r="123">
          <cell r="C123" t="str">
            <v>4842</v>
          </cell>
        </row>
        <row r="125">
          <cell r="C125" t="str">
            <v>4851</v>
          </cell>
        </row>
        <row r="127">
          <cell r="C127" t="str">
            <v>4861</v>
          </cell>
        </row>
        <row r="129">
          <cell r="C129" t="str">
            <v>4891</v>
          </cell>
        </row>
        <row r="134">
          <cell r="C134" t="str">
            <v>5111</v>
          </cell>
        </row>
        <row r="135">
          <cell r="C135" t="str">
            <v>5112</v>
          </cell>
        </row>
        <row r="136">
          <cell r="C136" t="str">
            <v>5113</v>
          </cell>
        </row>
        <row r="138">
          <cell r="C138" t="str">
            <v>5121</v>
          </cell>
        </row>
        <row r="139">
          <cell r="C139" t="str">
            <v>5122</v>
          </cell>
        </row>
        <row r="140">
          <cell r="C140" t="str">
            <v>5129</v>
          </cell>
        </row>
        <row r="142">
          <cell r="C142" t="str">
            <v>5131</v>
          </cell>
        </row>
        <row r="143">
          <cell r="C143" t="str">
            <v>5132</v>
          </cell>
        </row>
        <row r="144">
          <cell r="C144" t="str">
            <v>5133</v>
          </cell>
        </row>
        <row r="145">
          <cell r="C145" t="str">
            <v>5134</v>
          </cell>
        </row>
        <row r="147">
          <cell r="C147" t="str">
            <v>5211</v>
          </cell>
        </row>
        <row r="148">
          <cell r="C148" t="str">
            <v>5221</v>
          </cell>
        </row>
        <row r="149">
          <cell r="C149" t="str">
            <v>5231</v>
          </cell>
        </row>
        <row r="150">
          <cell r="C150" t="str">
            <v>5241</v>
          </cell>
        </row>
        <row r="152">
          <cell r="C152" t="str">
            <v>5311</v>
          </cell>
        </row>
        <row r="154">
          <cell r="C154" t="str">
            <v>5411</v>
          </cell>
        </row>
        <row r="155">
          <cell r="C155" t="str">
            <v>5421</v>
          </cell>
        </row>
        <row r="156">
          <cell r="C156" t="str">
            <v>5431</v>
          </cell>
        </row>
        <row r="157">
          <cell r="C157" t="str">
            <v>5441</v>
          </cell>
        </row>
        <row r="159">
          <cell r="C159" t="str">
            <v>5511</v>
          </cell>
        </row>
        <row r="162">
          <cell r="C162" t="str">
            <v>8111</v>
          </cell>
        </row>
        <row r="163">
          <cell r="C163" t="str">
            <v>8121</v>
          </cell>
        </row>
        <row r="164">
          <cell r="C164" t="str">
            <v>8131</v>
          </cell>
        </row>
        <row r="166">
          <cell r="C166" t="str">
            <v>8211</v>
          </cell>
        </row>
        <row r="168">
          <cell r="C168" t="str">
            <v>8221</v>
          </cell>
        </row>
        <row r="169">
          <cell r="C169" t="str">
            <v>8222</v>
          </cell>
        </row>
        <row r="170">
          <cell r="C170" t="str">
            <v>8223</v>
          </cell>
        </row>
        <row r="172">
          <cell r="C172" t="str">
            <v>8311</v>
          </cell>
        </row>
        <row r="174">
          <cell r="C174" t="str">
            <v>8411</v>
          </cell>
        </row>
        <row r="175">
          <cell r="C175" t="str">
            <v>8412</v>
          </cell>
        </row>
        <row r="176">
          <cell r="C176" t="str">
            <v>8413</v>
          </cell>
        </row>
        <row r="177">
          <cell r="C177" t="str">
            <v>8414</v>
          </cell>
        </row>
      </sheetData>
      <sheetData sheetId="4"/>
      <sheetData sheetId="5">
        <row r="9">
          <cell r="D9" t="str">
            <v>X</v>
          </cell>
          <cell r="H9">
            <v>1232000</v>
          </cell>
          <cell r="I9">
            <v>2861117.4</v>
          </cell>
        </row>
        <row r="10">
          <cell r="D10">
            <v>0</v>
          </cell>
          <cell r="H10">
            <v>501127</v>
          </cell>
          <cell r="I10">
            <v>138000</v>
          </cell>
        </row>
        <row r="11">
          <cell r="D11">
            <v>0</v>
          </cell>
          <cell r="H11">
            <v>452350</v>
          </cell>
          <cell r="I11">
            <v>34000</v>
          </cell>
        </row>
        <row r="12">
          <cell r="D12">
            <v>1</v>
          </cell>
          <cell r="H12">
            <v>448350</v>
          </cell>
          <cell r="I12">
            <v>34000</v>
          </cell>
        </row>
        <row r="14">
          <cell r="D14">
            <v>4111</v>
          </cell>
          <cell r="H14">
            <v>224000</v>
          </cell>
        </row>
        <row r="15">
          <cell r="D15">
            <v>4112</v>
          </cell>
          <cell r="H15">
            <v>142000</v>
          </cell>
        </row>
        <row r="16">
          <cell r="D16">
            <v>4212</v>
          </cell>
          <cell r="H16">
            <v>8500</v>
          </cell>
        </row>
        <row r="17">
          <cell r="D17">
            <v>4213</v>
          </cell>
          <cell r="H17">
            <v>700</v>
          </cell>
        </row>
        <row r="18">
          <cell r="D18">
            <v>4214</v>
          </cell>
          <cell r="H18">
            <v>1150</v>
          </cell>
        </row>
        <row r="19">
          <cell r="D19">
            <v>4215</v>
          </cell>
          <cell r="H19">
            <v>300</v>
          </cell>
        </row>
        <row r="20">
          <cell r="D20">
            <v>4221</v>
          </cell>
          <cell r="H20">
            <v>1000</v>
          </cell>
        </row>
        <row r="21">
          <cell r="D21">
            <v>4233</v>
          </cell>
          <cell r="H21">
            <v>500</v>
          </cell>
        </row>
        <row r="22">
          <cell r="D22">
            <v>4235</v>
          </cell>
          <cell r="H22">
            <v>2000</v>
          </cell>
        </row>
        <row r="23">
          <cell r="D23">
            <v>4239</v>
          </cell>
          <cell r="H23">
            <v>500</v>
          </cell>
        </row>
        <row r="24">
          <cell r="D24">
            <v>4241</v>
          </cell>
          <cell r="H24">
            <v>1000</v>
          </cell>
        </row>
        <row r="25">
          <cell r="D25">
            <v>4251</v>
          </cell>
          <cell r="H25">
            <v>50000</v>
          </cell>
        </row>
        <row r="26">
          <cell r="D26">
            <v>4252</v>
          </cell>
          <cell r="H26">
            <v>5000</v>
          </cell>
        </row>
        <row r="27">
          <cell r="D27">
            <v>4261</v>
          </cell>
          <cell r="H27">
            <v>1700</v>
          </cell>
        </row>
        <row r="28">
          <cell r="D28">
            <v>4264</v>
          </cell>
          <cell r="H28">
            <v>6000</v>
          </cell>
        </row>
        <row r="29">
          <cell r="D29">
            <v>4267</v>
          </cell>
          <cell r="H29">
            <v>1000</v>
          </cell>
        </row>
        <row r="30">
          <cell r="D30">
            <v>4269</v>
          </cell>
          <cell r="H30">
            <v>2500</v>
          </cell>
        </row>
        <row r="31">
          <cell r="D31">
            <v>4823</v>
          </cell>
          <cell r="H31">
            <v>500</v>
          </cell>
        </row>
        <row r="32">
          <cell r="D32" t="str">
            <v>5113</v>
          </cell>
          <cell r="I32">
            <v>0</v>
          </cell>
        </row>
        <row r="33">
          <cell r="D33">
            <v>5121</v>
          </cell>
          <cell r="I33">
            <v>18000</v>
          </cell>
        </row>
        <row r="34">
          <cell r="D34">
            <v>5122</v>
          </cell>
          <cell r="I34">
            <v>10000</v>
          </cell>
        </row>
        <row r="35">
          <cell r="D35">
            <v>5129</v>
          </cell>
          <cell r="I35">
            <v>2000</v>
          </cell>
        </row>
        <row r="36">
          <cell r="D36">
            <v>5134</v>
          </cell>
          <cell r="I36">
            <v>4000</v>
          </cell>
        </row>
        <row r="37">
          <cell r="D37">
            <v>2</v>
          </cell>
          <cell r="H37">
            <v>0</v>
          </cell>
          <cell r="I37">
            <v>0</v>
          </cell>
        </row>
        <row r="39">
          <cell r="H39">
            <v>0</v>
          </cell>
        </row>
        <row r="40">
          <cell r="D40">
            <v>3</v>
          </cell>
          <cell r="H40">
            <v>4000</v>
          </cell>
          <cell r="I40">
            <v>0</v>
          </cell>
        </row>
        <row r="42">
          <cell r="D42">
            <v>4222</v>
          </cell>
          <cell r="H42">
            <v>2000</v>
          </cell>
        </row>
        <row r="43">
          <cell r="D43">
            <v>4239</v>
          </cell>
          <cell r="H43">
            <v>2000</v>
          </cell>
        </row>
        <row r="44">
          <cell r="D44">
            <v>0</v>
          </cell>
          <cell r="H44">
            <v>0</v>
          </cell>
          <cell r="I44">
            <v>0</v>
          </cell>
        </row>
        <row r="45">
          <cell r="D45">
            <v>1</v>
          </cell>
          <cell r="H45">
            <v>0</v>
          </cell>
          <cell r="I45">
            <v>0</v>
          </cell>
        </row>
        <row r="47">
          <cell r="H47">
            <v>0</v>
          </cell>
          <cell r="I47">
            <v>0</v>
          </cell>
        </row>
        <row r="48">
          <cell r="D48">
            <v>2</v>
          </cell>
          <cell r="H48">
            <v>0</v>
          </cell>
          <cell r="I48">
            <v>0</v>
          </cell>
        </row>
        <row r="51">
          <cell r="D51">
            <v>0</v>
          </cell>
          <cell r="H51">
            <v>9700</v>
          </cell>
          <cell r="I51">
            <v>0</v>
          </cell>
        </row>
        <row r="52">
          <cell r="D52">
            <v>1</v>
          </cell>
          <cell r="H52">
            <v>0</v>
          </cell>
          <cell r="I52">
            <v>0</v>
          </cell>
        </row>
        <row r="54">
          <cell r="H54">
            <v>0</v>
          </cell>
          <cell r="I54">
            <v>0</v>
          </cell>
        </row>
        <row r="55">
          <cell r="D55">
            <v>2</v>
          </cell>
          <cell r="H55">
            <v>0</v>
          </cell>
          <cell r="I55">
            <v>0</v>
          </cell>
        </row>
        <row r="57">
          <cell r="H57">
            <v>0</v>
          </cell>
          <cell r="I57">
            <v>0</v>
          </cell>
        </row>
        <row r="58">
          <cell r="D58">
            <v>3</v>
          </cell>
          <cell r="H58">
            <v>9700</v>
          </cell>
          <cell r="I58">
            <v>0</v>
          </cell>
        </row>
        <row r="60">
          <cell r="D60">
            <v>4231</v>
          </cell>
          <cell r="H60">
            <v>1000</v>
          </cell>
        </row>
        <row r="61">
          <cell r="D61">
            <v>4232</v>
          </cell>
          <cell r="H61">
            <v>6500</v>
          </cell>
        </row>
        <row r="62">
          <cell r="D62">
            <v>4234</v>
          </cell>
          <cell r="H62">
            <v>2200</v>
          </cell>
        </row>
        <row r="63">
          <cell r="D63">
            <v>0</v>
          </cell>
          <cell r="H63">
            <v>0</v>
          </cell>
          <cell r="I63">
            <v>0</v>
          </cell>
        </row>
        <row r="64">
          <cell r="D64">
            <v>1</v>
          </cell>
          <cell r="H64">
            <v>0</v>
          </cell>
          <cell r="I64">
            <v>0</v>
          </cell>
        </row>
        <row r="66">
          <cell r="H66">
            <v>0</v>
          </cell>
          <cell r="I66">
            <v>0</v>
          </cell>
        </row>
        <row r="67">
          <cell r="D67">
            <v>0</v>
          </cell>
          <cell r="H67">
            <v>0</v>
          </cell>
          <cell r="I67">
            <v>0</v>
          </cell>
        </row>
        <row r="68">
          <cell r="D68">
            <v>1</v>
          </cell>
          <cell r="H68">
            <v>0</v>
          </cell>
          <cell r="I68">
            <v>0</v>
          </cell>
        </row>
        <row r="71">
          <cell r="D71">
            <v>0</v>
          </cell>
          <cell r="H71">
            <v>39077</v>
          </cell>
          <cell r="I71">
            <v>104000</v>
          </cell>
        </row>
        <row r="72">
          <cell r="D72">
            <v>1</v>
          </cell>
          <cell r="H72">
            <v>39077</v>
          </cell>
          <cell r="I72">
            <v>104000</v>
          </cell>
        </row>
        <row r="74">
          <cell r="D74">
            <v>4241</v>
          </cell>
          <cell r="H74">
            <v>5200</v>
          </cell>
        </row>
        <row r="75">
          <cell r="D75" t="str">
            <v>4511</v>
          </cell>
          <cell r="H75">
            <v>21177</v>
          </cell>
        </row>
        <row r="76">
          <cell r="D76">
            <v>4823</v>
          </cell>
          <cell r="H76">
            <v>10500</v>
          </cell>
        </row>
        <row r="77">
          <cell r="D77">
            <v>4831</v>
          </cell>
          <cell r="H77">
            <v>2200</v>
          </cell>
        </row>
        <row r="78">
          <cell r="D78">
            <v>5112</v>
          </cell>
          <cell r="H78">
            <v>0</v>
          </cell>
          <cell r="I78">
            <v>102000</v>
          </cell>
        </row>
        <row r="79">
          <cell r="D79">
            <v>5134</v>
          </cell>
          <cell r="I79">
            <v>2000</v>
          </cell>
        </row>
        <row r="80">
          <cell r="D80">
            <v>0</v>
          </cell>
          <cell r="H80">
            <v>0</v>
          </cell>
          <cell r="I80">
            <v>0</v>
          </cell>
        </row>
        <row r="81">
          <cell r="D81">
            <v>1</v>
          </cell>
          <cell r="H81">
            <v>0</v>
          </cell>
          <cell r="I81">
            <v>0</v>
          </cell>
        </row>
        <row r="84">
          <cell r="D84">
            <v>0</v>
          </cell>
          <cell r="H84">
            <v>0</v>
          </cell>
          <cell r="I84">
            <v>0</v>
          </cell>
        </row>
        <row r="85">
          <cell r="D85">
            <v>1</v>
          </cell>
          <cell r="H85">
            <v>0</v>
          </cell>
          <cell r="I85">
            <v>0</v>
          </cell>
        </row>
        <row r="86">
          <cell r="D86">
            <v>1</v>
          </cell>
          <cell r="H86">
            <v>0</v>
          </cell>
        </row>
        <row r="87">
          <cell r="D87">
            <v>1</v>
          </cell>
          <cell r="H87">
            <v>0</v>
          </cell>
        </row>
        <row r="88">
          <cell r="D88">
            <v>1</v>
          </cell>
          <cell r="H88">
            <v>0</v>
          </cell>
        </row>
        <row r="90">
          <cell r="H90">
            <v>0</v>
          </cell>
          <cell r="I90">
            <v>0</v>
          </cell>
        </row>
        <row r="91">
          <cell r="D91">
            <v>0</v>
          </cell>
          <cell r="H91">
            <v>9800</v>
          </cell>
          <cell r="I91">
            <v>8000</v>
          </cell>
        </row>
        <row r="92">
          <cell r="D92">
            <v>0</v>
          </cell>
          <cell r="H92">
            <v>0</v>
          </cell>
          <cell r="I92">
            <v>0</v>
          </cell>
        </row>
        <row r="93">
          <cell r="D93">
            <v>1</v>
          </cell>
          <cell r="H93">
            <v>0</v>
          </cell>
          <cell r="I93">
            <v>0</v>
          </cell>
        </row>
        <row r="95">
          <cell r="D95">
            <v>4239</v>
          </cell>
          <cell r="H95">
            <v>0</v>
          </cell>
        </row>
        <row r="96">
          <cell r="D96">
            <v>0</v>
          </cell>
          <cell r="H96">
            <v>3800</v>
          </cell>
          <cell r="I96">
            <v>8000</v>
          </cell>
        </row>
        <row r="97">
          <cell r="D97">
            <v>1</v>
          </cell>
          <cell r="H97">
            <v>3800</v>
          </cell>
          <cell r="I97">
            <v>8000</v>
          </cell>
        </row>
        <row r="99">
          <cell r="D99">
            <v>4239</v>
          </cell>
          <cell r="H99">
            <v>1000</v>
          </cell>
        </row>
        <row r="100">
          <cell r="D100" t="str">
            <v>4252</v>
          </cell>
          <cell r="H100">
            <v>500</v>
          </cell>
        </row>
        <row r="101">
          <cell r="D101">
            <v>4267</v>
          </cell>
          <cell r="H101">
            <v>300</v>
          </cell>
        </row>
        <row r="102">
          <cell r="D102">
            <v>4269</v>
          </cell>
          <cell r="H102">
            <v>2000</v>
          </cell>
        </row>
        <row r="103">
          <cell r="D103" t="str">
            <v>5511</v>
          </cell>
          <cell r="I103">
            <v>8000</v>
          </cell>
        </row>
        <row r="104">
          <cell r="D104">
            <v>0</v>
          </cell>
          <cell r="H104">
            <v>0</v>
          </cell>
          <cell r="I104">
            <v>0</v>
          </cell>
        </row>
        <row r="105">
          <cell r="D105">
            <v>1</v>
          </cell>
          <cell r="H105">
            <v>0</v>
          </cell>
          <cell r="I105">
            <v>0</v>
          </cell>
        </row>
        <row r="107">
          <cell r="H107">
            <v>0</v>
          </cell>
          <cell r="I107">
            <v>0</v>
          </cell>
        </row>
        <row r="108">
          <cell r="D108">
            <v>0</v>
          </cell>
          <cell r="H108">
            <v>0</v>
          </cell>
          <cell r="I108">
            <v>0</v>
          </cell>
        </row>
        <row r="109">
          <cell r="D109">
            <v>1</v>
          </cell>
        </row>
        <row r="110">
          <cell r="D110">
            <v>0</v>
          </cell>
          <cell r="H110">
            <v>6000</v>
          </cell>
          <cell r="I110">
            <v>0</v>
          </cell>
        </row>
        <row r="111">
          <cell r="D111">
            <v>1</v>
          </cell>
          <cell r="H111">
            <v>6000</v>
          </cell>
          <cell r="I111">
            <v>0</v>
          </cell>
        </row>
        <row r="113">
          <cell r="D113">
            <v>4239</v>
          </cell>
          <cell r="H113">
            <v>1000</v>
          </cell>
        </row>
        <row r="114">
          <cell r="D114">
            <v>4841</v>
          </cell>
          <cell r="H114">
            <v>5000</v>
          </cell>
        </row>
        <row r="115">
          <cell r="D115">
            <v>0</v>
          </cell>
          <cell r="H115">
            <v>1000</v>
          </cell>
          <cell r="I115">
            <v>0</v>
          </cell>
        </row>
        <row r="116">
          <cell r="D116">
            <v>0</v>
          </cell>
          <cell r="H116">
            <v>0</v>
          </cell>
          <cell r="I116">
            <v>0</v>
          </cell>
        </row>
        <row r="117">
          <cell r="D117">
            <v>1</v>
          </cell>
          <cell r="H117">
            <v>0</v>
          </cell>
          <cell r="I117">
            <v>0</v>
          </cell>
        </row>
        <row r="119">
          <cell r="H119">
            <v>0</v>
          </cell>
          <cell r="I119">
            <v>0</v>
          </cell>
        </row>
        <row r="120">
          <cell r="D120">
            <v>2</v>
          </cell>
          <cell r="H120">
            <v>0</v>
          </cell>
          <cell r="I120">
            <v>0</v>
          </cell>
        </row>
        <row r="122">
          <cell r="H122">
            <v>0</v>
          </cell>
          <cell r="I122">
            <v>0</v>
          </cell>
        </row>
        <row r="123">
          <cell r="D123">
            <v>3</v>
          </cell>
          <cell r="H123">
            <v>0</v>
          </cell>
          <cell r="I123">
            <v>0</v>
          </cell>
        </row>
        <row r="125">
          <cell r="H125">
            <v>0</v>
          </cell>
          <cell r="I125">
            <v>0</v>
          </cell>
        </row>
        <row r="126">
          <cell r="D126">
            <v>0</v>
          </cell>
          <cell r="H126">
            <v>1000</v>
          </cell>
          <cell r="I126">
            <v>0</v>
          </cell>
        </row>
        <row r="127">
          <cell r="D127">
            <v>1</v>
          </cell>
          <cell r="H127">
            <v>1000</v>
          </cell>
          <cell r="I127">
            <v>0</v>
          </cell>
        </row>
        <row r="129">
          <cell r="D129">
            <v>4239</v>
          </cell>
          <cell r="H129">
            <v>1000</v>
          </cell>
        </row>
        <row r="130">
          <cell r="D130">
            <v>0</v>
          </cell>
          <cell r="H130">
            <v>0</v>
          </cell>
          <cell r="I130">
            <v>0</v>
          </cell>
        </row>
        <row r="131">
          <cell r="D131">
            <v>1</v>
          </cell>
          <cell r="H131">
            <v>0</v>
          </cell>
          <cell r="I131">
            <v>0</v>
          </cell>
        </row>
        <row r="133">
          <cell r="H133">
            <v>0</v>
          </cell>
          <cell r="I133">
            <v>0</v>
          </cell>
        </row>
        <row r="134">
          <cell r="D134">
            <v>2</v>
          </cell>
          <cell r="H134">
            <v>0</v>
          </cell>
          <cell r="I134">
            <v>0</v>
          </cell>
        </row>
        <row r="136">
          <cell r="H136">
            <v>0</v>
          </cell>
          <cell r="I136">
            <v>0</v>
          </cell>
        </row>
        <row r="137">
          <cell r="D137">
            <v>0</v>
          </cell>
          <cell r="H137">
            <v>0</v>
          </cell>
          <cell r="I137">
            <v>0</v>
          </cell>
        </row>
        <row r="138">
          <cell r="D138">
            <v>1</v>
          </cell>
          <cell r="H138">
            <v>0</v>
          </cell>
          <cell r="I138">
            <v>0</v>
          </cell>
        </row>
        <row r="140">
          <cell r="H140">
            <v>0</v>
          </cell>
          <cell r="I140">
            <v>0</v>
          </cell>
        </row>
        <row r="141">
          <cell r="D141">
            <v>0</v>
          </cell>
          <cell r="H141">
            <v>0</v>
          </cell>
          <cell r="I141">
            <v>0</v>
          </cell>
        </row>
        <row r="142">
          <cell r="D142">
            <v>1</v>
          </cell>
          <cell r="H142">
            <v>0</v>
          </cell>
          <cell r="I142">
            <v>0</v>
          </cell>
        </row>
        <row r="144">
          <cell r="H144">
            <v>0</v>
          </cell>
          <cell r="I144">
            <v>0</v>
          </cell>
        </row>
        <row r="145">
          <cell r="D145">
            <v>0</v>
          </cell>
          <cell r="H145">
            <v>0</v>
          </cell>
          <cell r="I145">
            <v>0</v>
          </cell>
        </row>
        <row r="146">
          <cell r="D146">
            <v>1</v>
          </cell>
          <cell r="H146">
            <v>0</v>
          </cell>
          <cell r="I146">
            <v>0</v>
          </cell>
        </row>
        <row r="148">
          <cell r="H148">
            <v>0</v>
          </cell>
          <cell r="I148">
            <v>0</v>
          </cell>
        </row>
        <row r="149">
          <cell r="D149">
            <v>0</v>
          </cell>
          <cell r="H149">
            <v>0</v>
          </cell>
          <cell r="I149">
            <v>0</v>
          </cell>
        </row>
        <row r="150">
          <cell r="D150">
            <v>1</v>
          </cell>
          <cell r="H150">
            <v>0</v>
          </cell>
          <cell r="I150">
            <v>0</v>
          </cell>
        </row>
        <row r="152">
          <cell r="H152">
            <v>0</v>
          </cell>
          <cell r="I152">
            <v>0</v>
          </cell>
        </row>
        <row r="153">
          <cell r="D153">
            <v>0</v>
          </cell>
          <cell r="H153">
            <v>28239</v>
          </cell>
          <cell r="I153">
            <v>932870.89999999991</v>
          </cell>
        </row>
        <row r="154">
          <cell r="D154">
            <v>0</v>
          </cell>
          <cell r="H154">
            <v>0</v>
          </cell>
          <cell r="I154">
            <v>0</v>
          </cell>
        </row>
        <row r="155">
          <cell r="D155">
            <v>1</v>
          </cell>
          <cell r="H155">
            <v>0</v>
          </cell>
          <cell r="I155">
            <v>0</v>
          </cell>
        </row>
        <row r="158">
          <cell r="D158">
            <v>2</v>
          </cell>
          <cell r="H158">
            <v>0</v>
          </cell>
          <cell r="I158">
            <v>0</v>
          </cell>
        </row>
        <row r="161">
          <cell r="D161">
            <v>0</v>
          </cell>
          <cell r="H161">
            <v>16239</v>
          </cell>
          <cell r="I161">
            <v>0</v>
          </cell>
        </row>
        <row r="162">
          <cell r="D162">
            <v>1</v>
          </cell>
          <cell r="H162">
            <v>1100</v>
          </cell>
          <cell r="I162">
            <v>0</v>
          </cell>
        </row>
        <row r="164">
          <cell r="D164">
            <v>4241</v>
          </cell>
          <cell r="H164">
            <v>100</v>
          </cell>
          <cell r="I164">
            <v>0</v>
          </cell>
        </row>
        <row r="165">
          <cell r="D165" t="str">
            <v>4729</v>
          </cell>
          <cell r="H165">
            <v>1000</v>
          </cell>
        </row>
        <row r="166">
          <cell r="D166">
            <v>2</v>
          </cell>
          <cell r="H166">
            <v>0</v>
          </cell>
          <cell r="I166">
            <v>0</v>
          </cell>
        </row>
        <row r="168">
          <cell r="H168">
            <v>0</v>
          </cell>
          <cell r="I168">
            <v>0</v>
          </cell>
        </row>
        <row r="169">
          <cell r="D169">
            <v>3</v>
          </cell>
          <cell r="H169">
            <v>0</v>
          </cell>
          <cell r="I169">
            <v>0</v>
          </cell>
        </row>
        <row r="171">
          <cell r="H171">
            <v>0</v>
          </cell>
          <cell r="I171">
            <v>0</v>
          </cell>
        </row>
        <row r="172">
          <cell r="D172">
            <v>4</v>
          </cell>
          <cell r="H172">
            <v>15139</v>
          </cell>
          <cell r="I172">
            <v>0</v>
          </cell>
        </row>
        <row r="174">
          <cell r="D174" t="str">
            <v>4213</v>
          </cell>
          <cell r="H174">
            <v>15000</v>
          </cell>
          <cell r="I174">
            <v>0</v>
          </cell>
        </row>
        <row r="175">
          <cell r="D175" t="str">
            <v>4823</v>
          </cell>
          <cell r="H175">
            <v>139</v>
          </cell>
        </row>
        <row r="176">
          <cell r="D176" t="str">
            <v>5134</v>
          </cell>
          <cell r="I176">
            <v>0</v>
          </cell>
        </row>
        <row r="177">
          <cell r="D177">
            <v>0</v>
          </cell>
          <cell r="H177">
            <v>0</v>
          </cell>
          <cell r="I177">
            <v>0</v>
          </cell>
        </row>
        <row r="178">
          <cell r="D178">
            <v>1</v>
          </cell>
          <cell r="H178">
            <v>0</v>
          </cell>
          <cell r="I178">
            <v>0</v>
          </cell>
        </row>
        <row r="180">
          <cell r="H180">
            <v>0</v>
          </cell>
          <cell r="I180">
            <v>0</v>
          </cell>
        </row>
        <row r="181">
          <cell r="D181">
            <v>2</v>
          </cell>
          <cell r="H181">
            <v>0</v>
          </cell>
          <cell r="I181">
            <v>0</v>
          </cell>
        </row>
        <row r="183">
          <cell r="H183">
            <v>0</v>
          </cell>
          <cell r="I183">
            <v>0</v>
          </cell>
        </row>
        <row r="184">
          <cell r="D184">
            <v>3</v>
          </cell>
          <cell r="H184">
            <v>0</v>
          </cell>
          <cell r="I184">
            <v>0</v>
          </cell>
        </row>
        <row r="186">
          <cell r="H186">
            <v>0</v>
          </cell>
          <cell r="I186">
            <v>0</v>
          </cell>
        </row>
        <row r="187">
          <cell r="D187">
            <v>4</v>
          </cell>
          <cell r="H187">
            <v>0</v>
          </cell>
          <cell r="I187">
            <v>0</v>
          </cell>
        </row>
        <row r="189">
          <cell r="H189">
            <v>0</v>
          </cell>
          <cell r="I189">
            <v>0</v>
          </cell>
        </row>
        <row r="190">
          <cell r="D190">
            <v>5</v>
          </cell>
          <cell r="H190">
            <v>0</v>
          </cell>
          <cell r="I190">
            <v>0</v>
          </cell>
        </row>
        <row r="192">
          <cell r="H192">
            <v>0</v>
          </cell>
          <cell r="I192">
            <v>0</v>
          </cell>
        </row>
        <row r="193">
          <cell r="D193">
            <v>6</v>
          </cell>
          <cell r="H193">
            <v>0</v>
          </cell>
          <cell r="I193">
            <v>0</v>
          </cell>
        </row>
        <row r="195">
          <cell r="H195">
            <v>0</v>
          </cell>
          <cell r="I195">
            <v>0</v>
          </cell>
        </row>
        <row r="196">
          <cell r="D196">
            <v>0</v>
          </cell>
          <cell r="H196">
            <v>0</v>
          </cell>
          <cell r="I196">
            <v>0</v>
          </cell>
        </row>
        <row r="197">
          <cell r="D197">
            <v>1</v>
          </cell>
          <cell r="H197">
            <v>0</v>
          </cell>
          <cell r="I197">
            <v>0</v>
          </cell>
        </row>
        <row r="199">
          <cell r="H199">
            <v>0</v>
          </cell>
          <cell r="I199">
            <v>0</v>
          </cell>
        </row>
        <row r="200">
          <cell r="D200">
            <v>2</v>
          </cell>
          <cell r="H200">
            <v>0</v>
          </cell>
          <cell r="I200">
            <v>0</v>
          </cell>
        </row>
        <row r="202">
          <cell r="H202">
            <v>0</v>
          </cell>
          <cell r="I202">
            <v>0</v>
          </cell>
        </row>
        <row r="203">
          <cell r="D203">
            <v>3</v>
          </cell>
          <cell r="H203">
            <v>0</v>
          </cell>
          <cell r="I203">
            <v>0</v>
          </cell>
        </row>
        <row r="206">
          <cell r="D206">
            <v>0</v>
          </cell>
          <cell r="H206">
            <v>12000</v>
          </cell>
          <cell r="I206">
            <v>1132870.8999999999</v>
          </cell>
        </row>
        <row r="207">
          <cell r="D207">
            <v>1</v>
          </cell>
          <cell r="H207">
            <v>12000</v>
          </cell>
          <cell r="I207">
            <v>1132870.8999999999</v>
          </cell>
        </row>
        <row r="208">
          <cell r="H208">
            <v>0</v>
          </cell>
        </row>
        <row r="209">
          <cell r="D209">
            <v>4251</v>
          </cell>
          <cell r="H209">
            <v>11000</v>
          </cell>
        </row>
        <row r="210">
          <cell r="D210" t="str">
            <v>4269</v>
          </cell>
          <cell r="H210">
            <v>1000</v>
          </cell>
        </row>
        <row r="211">
          <cell r="D211">
            <v>5112</v>
          </cell>
          <cell r="H211">
            <v>0</v>
          </cell>
          <cell r="I211">
            <v>221870.9</v>
          </cell>
        </row>
        <row r="212">
          <cell r="D212" t="str">
            <v>5113</v>
          </cell>
          <cell r="I212">
            <v>890000</v>
          </cell>
        </row>
        <row r="213">
          <cell r="D213">
            <v>5121</v>
          </cell>
          <cell r="I213">
            <v>0</v>
          </cell>
        </row>
        <row r="214">
          <cell r="D214">
            <v>5129</v>
          </cell>
          <cell r="I214">
            <v>3000</v>
          </cell>
        </row>
        <row r="215">
          <cell r="D215">
            <v>5134</v>
          </cell>
          <cell r="I215">
            <v>18000</v>
          </cell>
        </row>
        <row r="216">
          <cell r="D216">
            <v>2</v>
          </cell>
          <cell r="H216">
            <v>0</v>
          </cell>
          <cell r="I216">
            <v>0</v>
          </cell>
        </row>
        <row r="219">
          <cell r="D219">
            <v>3</v>
          </cell>
          <cell r="H219">
            <v>0</v>
          </cell>
          <cell r="I219">
            <v>0</v>
          </cell>
        </row>
        <row r="222">
          <cell r="D222">
            <v>4</v>
          </cell>
          <cell r="H222">
            <v>0</v>
          </cell>
          <cell r="I222">
            <v>0</v>
          </cell>
        </row>
        <row r="225">
          <cell r="D225">
            <v>5</v>
          </cell>
          <cell r="H225">
            <v>0</v>
          </cell>
          <cell r="I225">
            <v>0</v>
          </cell>
        </row>
        <row r="227">
          <cell r="D227">
            <v>5112</v>
          </cell>
          <cell r="I227">
            <v>0</v>
          </cell>
        </row>
        <row r="228">
          <cell r="D228">
            <v>5134</v>
          </cell>
          <cell r="I228">
            <v>0</v>
          </cell>
        </row>
        <row r="229">
          <cell r="D229">
            <v>0</v>
          </cell>
          <cell r="H229">
            <v>0</v>
          </cell>
          <cell r="I229">
            <v>0</v>
          </cell>
        </row>
        <row r="230">
          <cell r="D230">
            <v>1</v>
          </cell>
          <cell r="H230">
            <v>0</v>
          </cell>
          <cell r="I230">
            <v>0</v>
          </cell>
        </row>
        <row r="233">
          <cell r="D233">
            <v>0</v>
          </cell>
          <cell r="H233">
            <v>0</v>
          </cell>
          <cell r="I233">
            <v>0</v>
          </cell>
        </row>
        <row r="234">
          <cell r="D234">
            <v>1</v>
          </cell>
          <cell r="H234">
            <v>0</v>
          </cell>
          <cell r="I234">
            <v>0</v>
          </cell>
        </row>
        <row r="237">
          <cell r="D237">
            <v>2</v>
          </cell>
          <cell r="H237">
            <v>0</v>
          </cell>
          <cell r="I237">
            <v>0</v>
          </cell>
        </row>
        <row r="240">
          <cell r="D240">
            <v>3</v>
          </cell>
          <cell r="H240">
            <v>0</v>
          </cell>
          <cell r="I240">
            <v>0</v>
          </cell>
        </row>
        <row r="243">
          <cell r="D243">
            <v>4</v>
          </cell>
          <cell r="H243">
            <v>0</v>
          </cell>
          <cell r="I243">
            <v>0</v>
          </cell>
        </row>
        <row r="246">
          <cell r="D246">
            <v>0</v>
          </cell>
          <cell r="H246">
            <v>0</v>
          </cell>
          <cell r="I246">
            <v>0</v>
          </cell>
        </row>
        <row r="247">
          <cell r="D247">
            <v>1</v>
          </cell>
          <cell r="H247">
            <v>0</v>
          </cell>
          <cell r="I247">
            <v>0</v>
          </cell>
        </row>
        <row r="250">
          <cell r="D250">
            <v>2</v>
          </cell>
          <cell r="H250">
            <v>0</v>
          </cell>
          <cell r="I250">
            <v>0</v>
          </cell>
        </row>
        <row r="253">
          <cell r="D253">
            <v>3</v>
          </cell>
          <cell r="H253">
            <v>0</v>
          </cell>
          <cell r="I253">
            <v>0</v>
          </cell>
        </row>
        <row r="256">
          <cell r="D256">
            <v>4</v>
          </cell>
          <cell r="H256">
            <v>0</v>
          </cell>
          <cell r="I256">
            <v>0</v>
          </cell>
        </row>
        <row r="259">
          <cell r="D259">
            <v>0</v>
          </cell>
          <cell r="I259">
            <v>-200000</v>
          </cell>
        </row>
        <row r="260">
          <cell r="D260">
            <v>1</v>
          </cell>
          <cell r="I260">
            <v>-200000</v>
          </cell>
        </row>
        <row r="262">
          <cell r="D262">
            <v>8411</v>
          </cell>
          <cell r="I262">
            <v>-200000</v>
          </cell>
        </row>
        <row r="263">
          <cell r="D263">
            <v>8131</v>
          </cell>
          <cell r="I263">
            <v>0</v>
          </cell>
        </row>
        <row r="264">
          <cell r="D264">
            <v>8111</v>
          </cell>
          <cell r="I264">
            <v>0</v>
          </cell>
        </row>
        <row r="265">
          <cell r="D265">
            <v>0</v>
          </cell>
          <cell r="H265">
            <v>168049.3</v>
          </cell>
          <cell r="I265">
            <v>288500</v>
          </cell>
        </row>
        <row r="266">
          <cell r="D266">
            <v>0</v>
          </cell>
          <cell r="H266">
            <v>158749.29999999999</v>
          </cell>
          <cell r="I266">
            <v>20000</v>
          </cell>
        </row>
        <row r="267">
          <cell r="D267">
            <v>1</v>
          </cell>
          <cell r="H267">
            <v>158749.29999999999</v>
          </cell>
          <cell r="I267">
            <v>20000</v>
          </cell>
        </row>
        <row r="269">
          <cell r="D269">
            <v>4215</v>
          </cell>
          <cell r="H269">
            <v>700</v>
          </cell>
        </row>
        <row r="270">
          <cell r="D270">
            <v>4511</v>
          </cell>
          <cell r="H270">
            <v>137710</v>
          </cell>
        </row>
        <row r="271">
          <cell r="D271">
            <v>4522</v>
          </cell>
          <cell r="H271">
            <v>339.3</v>
          </cell>
        </row>
        <row r="272">
          <cell r="D272" t="str">
            <v>4639</v>
          </cell>
          <cell r="H272">
            <v>20000</v>
          </cell>
        </row>
        <row r="273">
          <cell r="D273">
            <v>5121</v>
          </cell>
          <cell r="I273">
            <v>10000</v>
          </cell>
        </row>
        <row r="274">
          <cell r="D274">
            <v>5129</v>
          </cell>
          <cell r="I274">
            <v>10000</v>
          </cell>
        </row>
        <row r="275">
          <cell r="H275">
            <v>0</v>
          </cell>
          <cell r="I275">
            <v>268500</v>
          </cell>
        </row>
        <row r="276">
          <cell r="D276">
            <v>1</v>
          </cell>
          <cell r="H276">
            <v>0</v>
          </cell>
          <cell r="I276">
            <v>268500</v>
          </cell>
        </row>
        <row r="278">
          <cell r="D278">
            <v>5112</v>
          </cell>
          <cell r="I278">
            <v>263500</v>
          </cell>
        </row>
        <row r="279">
          <cell r="D279">
            <v>5134</v>
          </cell>
          <cell r="I279">
            <v>5000</v>
          </cell>
        </row>
        <row r="280">
          <cell r="D280">
            <v>0</v>
          </cell>
          <cell r="H280">
            <v>0</v>
          </cell>
          <cell r="I280">
            <v>0</v>
          </cell>
        </row>
        <row r="281">
          <cell r="D281">
            <v>1</v>
          </cell>
          <cell r="H281">
            <v>0</v>
          </cell>
          <cell r="I281">
            <v>0</v>
          </cell>
        </row>
        <row r="284">
          <cell r="D284">
            <v>0</v>
          </cell>
          <cell r="H284">
            <v>0</v>
          </cell>
          <cell r="I284">
            <v>0</v>
          </cell>
        </row>
        <row r="285">
          <cell r="D285">
            <v>1</v>
          </cell>
          <cell r="H285">
            <v>0</v>
          </cell>
          <cell r="I285">
            <v>0</v>
          </cell>
        </row>
        <row r="287">
          <cell r="I287">
            <v>0</v>
          </cell>
        </row>
        <row r="288">
          <cell r="D288">
            <v>0</v>
          </cell>
          <cell r="H288">
            <v>0</v>
          </cell>
          <cell r="I288">
            <v>0</v>
          </cell>
        </row>
        <row r="289">
          <cell r="D289">
            <v>1</v>
          </cell>
          <cell r="H289">
            <v>0</v>
          </cell>
          <cell r="I289">
            <v>0</v>
          </cell>
        </row>
        <row r="292">
          <cell r="H292">
            <v>9300</v>
          </cell>
          <cell r="I292">
            <v>0</v>
          </cell>
        </row>
        <row r="293">
          <cell r="D293">
            <v>1</v>
          </cell>
          <cell r="H293">
            <v>9300</v>
          </cell>
          <cell r="I293">
            <v>0</v>
          </cell>
        </row>
        <row r="295">
          <cell r="D295" t="str">
            <v>4239</v>
          </cell>
          <cell r="H295">
            <v>1500</v>
          </cell>
        </row>
        <row r="296">
          <cell r="D296">
            <v>4511</v>
          </cell>
          <cell r="H296">
            <v>7800</v>
          </cell>
          <cell r="I296">
            <v>0</v>
          </cell>
        </row>
        <row r="297">
          <cell r="D297">
            <v>4262</v>
          </cell>
          <cell r="H297">
            <v>0</v>
          </cell>
        </row>
        <row r="298">
          <cell r="D298">
            <v>0</v>
          </cell>
          <cell r="H298">
            <v>53380</v>
          </cell>
          <cell r="I298">
            <v>888300</v>
          </cell>
        </row>
        <row r="299">
          <cell r="D299">
            <v>0</v>
          </cell>
          <cell r="H299">
            <v>0</v>
          </cell>
          <cell r="I299">
            <v>0</v>
          </cell>
        </row>
        <row r="300">
          <cell r="D300">
            <v>1</v>
          </cell>
          <cell r="H300">
            <v>0</v>
          </cell>
          <cell r="I300">
            <v>0</v>
          </cell>
        </row>
        <row r="302">
          <cell r="D302">
            <v>4251</v>
          </cell>
          <cell r="H302">
            <v>0</v>
          </cell>
        </row>
        <row r="303">
          <cell r="D303">
            <v>0</v>
          </cell>
          <cell r="H303">
            <v>0</v>
          </cell>
          <cell r="I303">
            <v>0</v>
          </cell>
        </row>
        <row r="304">
          <cell r="D304">
            <v>1</v>
          </cell>
          <cell r="H304">
            <v>0</v>
          </cell>
          <cell r="I304">
            <v>0</v>
          </cell>
        </row>
        <row r="307">
          <cell r="D307">
            <v>0</v>
          </cell>
          <cell r="H307">
            <v>31080</v>
          </cell>
          <cell r="I307">
            <v>569800</v>
          </cell>
        </row>
        <row r="308">
          <cell r="D308">
            <v>1</v>
          </cell>
          <cell r="H308">
            <v>31080</v>
          </cell>
          <cell r="I308">
            <v>569800</v>
          </cell>
        </row>
        <row r="310">
          <cell r="D310">
            <v>4213</v>
          </cell>
          <cell r="H310">
            <v>0</v>
          </cell>
        </row>
        <row r="311">
          <cell r="D311" t="str">
            <v>4239</v>
          </cell>
          <cell r="H311">
            <v>700</v>
          </cell>
        </row>
        <row r="312">
          <cell r="D312" t="str">
            <v>4241</v>
          </cell>
          <cell r="H312">
            <v>900</v>
          </cell>
        </row>
        <row r="313">
          <cell r="D313" t="str">
            <v>4511</v>
          </cell>
          <cell r="H313">
            <v>28580</v>
          </cell>
        </row>
        <row r="314">
          <cell r="D314">
            <v>4269</v>
          </cell>
          <cell r="H314">
            <v>500</v>
          </cell>
        </row>
        <row r="315">
          <cell r="D315">
            <v>4823</v>
          </cell>
          <cell r="H315">
            <v>400</v>
          </cell>
        </row>
        <row r="316">
          <cell r="D316">
            <v>5112</v>
          </cell>
          <cell r="I316">
            <v>500000</v>
          </cell>
        </row>
        <row r="317">
          <cell r="D317" t="str">
            <v>5113</v>
          </cell>
          <cell r="I317">
            <v>50000</v>
          </cell>
        </row>
        <row r="318">
          <cell r="D318">
            <v>5134</v>
          </cell>
          <cell r="I318">
            <v>19800</v>
          </cell>
        </row>
        <row r="319">
          <cell r="D319">
            <v>0</v>
          </cell>
          <cell r="H319">
            <v>22300</v>
          </cell>
          <cell r="I319">
            <v>160500</v>
          </cell>
        </row>
        <row r="320">
          <cell r="D320">
            <v>1</v>
          </cell>
          <cell r="H320">
            <v>22300</v>
          </cell>
          <cell r="I320">
            <v>160500</v>
          </cell>
        </row>
        <row r="322">
          <cell r="D322">
            <v>4212</v>
          </cell>
          <cell r="H322">
            <v>14000</v>
          </cell>
        </row>
        <row r="323">
          <cell r="D323">
            <v>4511</v>
          </cell>
          <cell r="H323">
            <v>8300</v>
          </cell>
        </row>
        <row r="324">
          <cell r="D324">
            <v>5112</v>
          </cell>
          <cell r="I324">
            <v>0</v>
          </cell>
        </row>
        <row r="325">
          <cell r="D325">
            <v>5113</v>
          </cell>
          <cell r="I325">
            <v>150000</v>
          </cell>
        </row>
        <row r="326">
          <cell r="D326">
            <v>5129</v>
          </cell>
          <cell r="I326">
            <v>5500</v>
          </cell>
        </row>
        <row r="327">
          <cell r="D327">
            <v>5134</v>
          </cell>
          <cell r="I327">
            <v>5000</v>
          </cell>
        </row>
        <row r="328">
          <cell r="D328">
            <v>0</v>
          </cell>
          <cell r="H328">
            <v>0</v>
          </cell>
          <cell r="I328">
            <v>0</v>
          </cell>
        </row>
        <row r="329">
          <cell r="D329">
            <v>1</v>
          </cell>
          <cell r="H329">
            <v>0</v>
          </cell>
          <cell r="I329">
            <v>0</v>
          </cell>
        </row>
        <row r="332">
          <cell r="D332">
            <v>0</v>
          </cell>
          <cell r="H332">
            <v>0</v>
          </cell>
          <cell r="I332">
            <v>158000</v>
          </cell>
        </row>
        <row r="333">
          <cell r="D333">
            <v>1</v>
          </cell>
          <cell r="H333">
            <v>0</v>
          </cell>
          <cell r="I333">
            <v>158000</v>
          </cell>
        </row>
        <row r="335">
          <cell r="D335">
            <v>5113</v>
          </cell>
          <cell r="I335">
            <v>150000</v>
          </cell>
        </row>
        <row r="336">
          <cell r="D336">
            <v>5129</v>
          </cell>
          <cell r="I336">
            <v>1000</v>
          </cell>
        </row>
        <row r="337">
          <cell r="D337">
            <v>5134</v>
          </cell>
          <cell r="I337">
            <v>7000</v>
          </cell>
        </row>
        <row r="338">
          <cell r="D338">
            <v>0</v>
          </cell>
          <cell r="H338">
            <v>0</v>
          </cell>
          <cell r="I338">
            <v>0</v>
          </cell>
        </row>
        <row r="339">
          <cell r="D339">
            <v>0</v>
          </cell>
          <cell r="H339">
            <v>0</v>
          </cell>
          <cell r="I339">
            <v>0</v>
          </cell>
        </row>
        <row r="340">
          <cell r="D340">
            <v>1</v>
          </cell>
          <cell r="H340">
            <v>0</v>
          </cell>
          <cell r="I340">
            <v>0</v>
          </cell>
        </row>
        <row r="343">
          <cell r="D343">
            <v>2</v>
          </cell>
          <cell r="H343">
            <v>0</v>
          </cell>
          <cell r="I343">
            <v>0</v>
          </cell>
        </row>
        <row r="346">
          <cell r="D346">
            <v>3</v>
          </cell>
          <cell r="H346">
            <v>0</v>
          </cell>
          <cell r="I346">
            <v>0</v>
          </cell>
        </row>
        <row r="349">
          <cell r="D349">
            <v>0</v>
          </cell>
          <cell r="H349">
            <v>0</v>
          </cell>
          <cell r="I349">
            <v>0</v>
          </cell>
        </row>
        <row r="350">
          <cell r="D350">
            <v>1</v>
          </cell>
          <cell r="H350">
            <v>0</v>
          </cell>
          <cell r="I350">
            <v>0</v>
          </cell>
        </row>
        <row r="353">
          <cell r="D353">
            <v>2</v>
          </cell>
          <cell r="H353">
            <v>0</v>
          </cell>
          <cell r="I353">
            <v>0</v>
          </cell>
        </row>
        <row r="356">
          <cell r="D356">
            <v>3</v>
          </cell>
          <cell r="H356">
            <v>0</v>
          </cell>
          <cell r="I356">
            <v>0</v>
          </cell>
        </row>
        <row r="359">
          <cell r="D359">
            <v>4</v>
          </cell>
          <cell r="H359">
            <v>0</v>
          </cell>
          <cell r="I359">
            <v>0</v>
          </cell>
        </row>
        <row r="362">
          <cell r="D362">
            <v>0</v>
          </cell>
          <cell r="H362">
            <v>0</v>
          </cell>
          <cell r="I362">
            <v>0</v>
          </cell>
        </row>
        <row r="363">
          <cell r="D363">
            <v>1</v>
          </cell>
          <cell r="H363">
            <v>0</v>
          </cell>
          <cell r="I363">
            <v>0</v>
          </cell>
        </row>
        <row r="366">
          <cell r="D366">
            <v>2</v>
          </cell>
          <cell r="H366">
            <v>0</v>
          </cell>
          <cell r="I366">
            <v>0</v>
          </cell>
        </row>
        <row r="369">
          <cell r="D369">
            <v>3</v>
          </cell>
          <cell r="H369">
            <v>0</v>
          </cell>
          <cell r="I369">
            <v>0</v>
          </cell>
        </row>
        <row r="372">
          <cell r="D372">
            <v>4</v>
          </cell>
          <cell r="H372">
            <v>0</v>
          </cell>
          <cell r="I372">
            <v>0</v>
          </cell>
        </row>
        <row r="375">
          <cell r="D375">
            <v>0</v>
          </cell>
          <cell r="H375">
            <v>0</v>
          </cell>
          <cell r="I375">
            <v>0</v>
          </cell>
        </row>
        <row r="376">
          <cell r="D376">
            <v>1</v>
          </cell>
          <cell r="H376">
            <v>0</v>
          </cell>
          <cell r="I376">
            <v>0</v>
          </cell>
        </row>
        <row r="378">
          <cell r="H378">
            <v>0</v>
          </cell>
          <cell r="I378">
            <v>0</v>
          </cell>
        </row>
        <row r="379">
          <cell r="D379">
            <v>0</v>
          </cell>
          <cell r="H379">
            <v>0</v>
          </cell>
          <cell r="I379">
            <v>0</v>
          </cell>
        </row>
        <row r="380">
          <cell r="D380">
            <v>1</v>
          </cell>
          <cell r="H380">
            <v>0</v>
          </cell>
          <cell r="I380">
            <v>0</v>
          </cell>
        </row>
        <row r="383">
          <cell r="D383">
            <v>0</v>
          </cell>
          <cell r="H383">
            <v>0</v>
          </cell>
          <cell r="I383">
            <v>0</v>
          </cell>
        </row>
        <row r="384">
          <cell r="D384">
            <v>1</v>
          </cell>
          <cell r="H384">
            <v>0</v>
          </cell>
          <cell r="I384">
            <v>0</v>
          </cell>
        </row>
        <row r="387">
          <cell r="D387">
            <v>2</v>
          </cell>
          <cell r="H387">
            <v>0</v>
          </cell>
          <cell r="I387">
            <v>0</v>
          </cell>
        </row>
        <row r="389">
          <cell r="D389">
            <v>4622</v>
          </cell>
          <cell r="H389">
            <v>0</v>
          </cell>
          <cell r="I389">
            <v>0</v>
          </cell>
        </row>
        <row r="390">
          <cell r="D390" t="str">
            <v>5511</v>
          </cell>
          <cell r="I390">
            <v>0</v>
          </cell>
        </row>
        <row r="391">
          <cell r="D391">
            <v>0</v>
          </cell>
          <cell r="H391">
            <v>121899</v>
          </cell>
          <cell r="I391">
            <v>588500</v>
          </cell>
        </row>
        <row r="392">
          <cell r="D392">
            <v>0</v>
          </cell>
          <cell r="H392">
            <v>5000</v>
          </cell>
          <cell r="I392">
            <v>406500</v>
          </cell>
        </row>
        <row r="393">
          <cell r="D393">
            <v>1</v>
          </cell>
          <cell r="H393">
            <v>5000</v>
          </cell>
          <cell r="I393">
            <v>406500</v>
          </cell>
        </row>
        <row r="395">
          <cell r="D395" t="str">
            <v>4261</v>
          </cell>
          <cell r="H395">
            <v>5000</v>
          </cell>
        </row>
        <row r="396">
          <cell r="D396">
            <v>5112</v>
          </cell>
          <cell r="I396">
            <v>400000</v>
          </cell>
        </row>
        <row r="397">
          <cell r="D397">
            <v>5113</v>
          </cell>
          <cell r="I397">
            <v>0</v>
          </cell>
        </row>
        <row r="398">
          <cell r="D398">
            <v>5129</v>
          </cell>
          <cell r="I398">
            <v>0</v>
          </cell>
        </row>
        <row r="399">
          <cell r="D399">
            <v>5134</v>
          </cell>
          <cell r="I399">
            <v>0</v>
          </cell>
        </row>
        <row r="400">
          <cell r="D400">
            <v>5134</v>
          </cell>
          <cell r="I400">
            <v>6500</v>
          </cell>
        </row>
        <row r="401">
          <cell r="D401" t="str">
            <v>5511</v>
          </cell>
          <cell r="I401">
            <v>0</v>
          </cell>
        </row>
        <row r="402">
          <cell r="D402">
            <v>0</v>
          </cell>
          <cell r="H402">
            <v>115199</v>
          </cell>
          <cell r="I402">
            <v>182000</v>
          </cell>
        </row>
        <row r="403">
          <cell r="D403">
            <v>1</v>
          </cell>
          <cell r="H403">
            <v>0</v>
          </cell>
          <cell r="I403">
            <v>1000</v>
          </cell>
        </row>
        <row r="405">
          <cell r="D405">
            <v>5113</v>
          </cell>
          <cell r="I405">
            <v>0</v>
          </cell>
        </row>
        <row r="406">
          <cell r="D406">
            <v>5132</v>
          </cell>
          <cell r="I406">
            <v>1000</v>
          </cell>
        </row>
        <row r="407">
          <cell r="D407">
            <v>5134</v>
          </cell>
          <cell r="I407">
            <v>0</v>
          </cell>
        </row>
        <row r="408">
          <cell r="D408">
            <v>2</v>
          </cell>
          <cell r="H408">
            <v>0</v>
          </cell>
          <cell r="I408">
            <v>0</v>
          </cell>
        </row>
        <row r="410">
          <cell r="H410">
            <v>0</v>
          </cell>
        </row>
        <row r="411">
          <cell r="D411">
            <v>3</v>
          </cell>
          <cell r="H411">
            <v>40699</v>
          </cell>
          <cell r="I411">
            <v>181000</v>
          </cell>
        </row>
        <row r="413">
          <cell r="D413">
            <v>4511</v>
          </cell>
          <cell r="H413">
            <v>40699</v>
          </cell>
        </row>
        <row r="414">
          <cell r="D414">
            <v>5113</v>
          </cell>
          <cell r="I414">
            <v>170000</v>
          </cell>
        </row>
        <row r="415">
          <cell r="D415">
            <v>5122</v>
          </cell>
          <cell r="I415">
            <v>6000</v>
          </cell>
        </row>
        <row r="416">
          <cell r="D416">
            <v>5134</v>
          </cell>
          <cell r="I416">
            <v>5000</v>
          </cell>
        </row>
        <row r="417">
          <cell r="D417">
            <v>4</v>
          </cell>
          <cell r="H417">
            <v>74500</v>
          </cell>
          <cell r="I417">
            <v>0</v>
          </cell>
        </row>
        <row r="419">
          <cell r="D419">
            <v>4216</v>
          </cell>
          <cell r="H419">
            <v>17000</v>
          </cell>
        </row>
        <row r="420">
          <cell r="D420">
            <v>4217</v>
          </cell>
          <cell r="H420">
            <v>500</v>
          </cell>
        </row>
        <row r="421">
          <cell r="D421" t="str">
            <v>4234</v>
          </cell>
          <cell r="H421">
            <v>10000</v>
          </cell>
        </row>
        <row r="422">
          <cell r="D422">
            <v>4237</v>
          </cell>
          <cell r="H422">
            <v>4500</v>
          </cell>
        </row>
        <row r="423">
          <cell r="D423" t="str">
            <v>4236</v>
          </cell>
          <cell r="H423">
            <v>1000</v>
          </cell>
        </row>
        <row r="424">
          <cell r="D424">
            <v>4239</v>
          </cell>
          <cell r="H424">
            <v>40000</v>
          </cell>
        </row>
        <row r="425">
          <cell r="D425">
            <v>4261</v>
          </cell>
          <cell r="H425">
            <v>1000</v>
          </cell>
        </row>
        <row r="426">
          <cell r="D426">
            <v>4269</v>
          </cell>
          <cell r="H426">
            <v>500</v>
          </cell>
        </row>
        <row r="427">
          <cell r="D427">
            <v>5</v>
          </cell>
          <cell r="H427">
            <v>0</v>
          </cell>
          <cell r="I427">
            <v>0</v>
          </cell>
        </row>
        <row r="430">
          <cell r="D430">
            <v>6</v>
          </cell>
          <cell r="H430">
            <v>0</v>
          </cell>
          <cell r="I430">
            <v>0</v>
          </cell>
        </row>
        <row r="433">
          <cell r="D433">
            <v>7</v>
          </cell>
          <cell r="H433">
            <v>0</v>
          </cell>
          <cell r="I433">
            <v>0</v>
          </cell>
        </row>
        <row r="435">
          <cell r="I435">
            <v>0</v>
          </cell>
        </row>
        <row r="436">
          <cell r="D436">
            <v>0</v>
          </cell>
          <cell r="H436">
            <v>0</v>
          </cell>
          <cell r="I436">
            <v>0</v>
          </cell>
        </row>
        <row r="437">
          <cell r="D437">
            <v>1</v>
          </cell>
          <cell r="H437">
            <v>0</v>
          </cell>
          <cell r="I437">
            <v>0</v>
          </cell>
        </row>
        <row r="440">
          <cell r="D440">
            <v>2</v>
          </cell>
          <cell r="H440">
            <v>0</v>
          </cell>
          <cell r="I440">
            <v>0</v>
          </cell>
        </row>
        <row r="443">
          <cell r="D443">
            <v>3</v>
          </cell>
          <cell r="H443">
            <v>0</v>
          </cell>
          <cell r="I443">
            <v>0</v>
          </cell>
        </row>
        <row r="446">
          <cell r="D446">
            <v>0</v>
          </cell>
          <cell r="H446">
            <v>1700</v>
          </cell>
          <cell r="I446">
            <v>0</v>
          </cell>
        </row>
        <row r="447">
          <cell r="D447">
            <v>1</v>
          </cell>
          <cell r="H447">
            <v>0</v>
          </cell>
          <cell r="I447">
            <v>0</v>
          </cell>
        </row>
        <row r="450">
          <cell r="D450">
            <v>2</v>
          </cell>
          <cell r="H450">
            <v>1700</v>
          </cell>
          <cell r="I450">
            <v>0</v>
          </cell>
        </row>
        <row r="452">
          <cell r="D452">
            <v>4819</v>
          </cell>
          <cell r="H452">
            <v>1700</v>
          </cell>
        </row>
        <row r="453">
          <cell r="D453">
            <v>3</v>
          </cell>
          <cell r="H453">
            <v>0</v>
          </cell>
          <cell r="I453">
            <v>0</v>
          </cell>
        </row>
        <row r="456">
          <cell r="D456">
            <v>0</v>
          </cell>
          <cell r="H456">
            <v>0</v>
          </cell>
          <cell r="I456">
            <v>0</v>
          </cell>
        </row>
        <row r="457">
          <cell r="D457">
            <v>1</v>
          </cell>
          <cell r="H457">
            <v>0</v>
          </cell>
          <cell r="I457">
            <v>0</v>
          </cell>
        </row>
        <row r="459">
          <cell r="H459">
            <v>0</v>
          </cell>
          <cell r="I459">
            <v>0</v>
          </cell>
        </row>
        <row r="460">
          <cell r="D460">
            <v>0</v>
          </cell>
          <cell r="H460">
            <v>0</v>
          </cell>
          <cell r="I460">
            <v>0</v>
          </cell>
        </row>
        <row r="461">
          <cell r="D461">
            <v>1</v>
          </cell>
          <cell r="H461">
            <v>0</v>
          </cell>
          <cell r="I461">
            <v>0</v>
          </cell>
        </row>
        <row r="463">
          <cell r="D463">
            <v>5112</v>
          </cell>
          <cell r="I463">
            <v>0</v>
          </cell>
        </row>
        <row r="464">
          <cell r="D464">
            <v>0</v>
          </cell>
          <cell r="H464">
            <v>203551.2</v>
          </cell>
          <cell r="I464">
            <v>16946.5</v>
          </cell>
        </row>
        <row r="465">
          <cell r="D465">
            <v>0</v>
          </cell>
          <cell r="H465">
            <v>170355.20000000001</v>
          </cell>
          <cell r="I465">
            <v>11700</v>
          </cell>
        </row>
        <row r="466">
          <cell r="D466">
            <v>1</v>
          </cell>
          <cell r="H466">
            <v>170355.20000000001</v>
          </cell>
          <cell r="I466">
            <v>11700</v>
          </cell>
        </row>
        <row r="468">
          <cell r="D468">
            <v>4511</v>
          </cell>
          <cell r="H468">
            <v>170355.20000000001</v>
          </cell>
        </row>
        <row r="469">
          <cell r="D469">
            <v>5113</v>
          </cell>
          <cell r="H469">
            <v>0</v>
          </cell>
          <cell r="I469">
            <v>0</v>
          </cell>
        </row>
        <row r="470">
          <cell r="D470">
            <v>5122</v>
          </cell>
          <cell r="H470">
            <v>0</v>
          </cell>
          <cell r="I470">
            <v>6700</v>
          </cell>
        </row>
        <row r="471">
          <cell r="D471">
            <v>5129</v>
          </cell>
          <cell r="I471">
            <v>2000</v>
          </cell>
        </row>
        <row r="472">
          <cell r="D472">
            <v>5134</v>
          </cell>
          <cell r="I472">
            <v>3000</v>
          </cell>
        </row>
        <row r="473">
          <cell r="D473">
            <v>5511</v>
          </cell>
          <cell r="I473">
            <v>0</v>
          </cell>
        </row>
        <row r="474">
          <cell r="D474">
            <v>2</v>
          </cell>
          <cell r="H474">
            <v>0</v>
          </cell>
          <cell r="I474" t="str">
            <v xml:space="preserve"> </v>
          </cell>
        </row>
        <row r="477">
          <cell r="D477">
            <v>0</v>
          </cell>
          <cell r="H477">
            <v>1761</v>
          </cell>
          <cell r="I477">
            <v>2746.5</v>
          </cell>
        </row>
        <row r="478">
          <cell r="D478">
            <v>1</v>
          </cell>
          <cell r="H478">
            <v>0</v>
          </cell>
          <cell r="I478">
            <v>0</v>
          </cell>
        </row>
        <row r="481">
          <cell r="D481">
            <v>2</v>
          </cell>
          <cell r="H481">
            <v>1761</v>
          </cell>
          <cell r="I481">
            <v>2746.5</v>
          </cell>
        </row>
        <row r="483">
          <cell r="D483" t="str">
            <v>4637</v>
          </cell>
          <cell r="H483">
            <v>1761</v>
          </cell>
        </row>
        <row r="484">
          <cell r="D484" t="str">
            <v>4638</v>
          </cell>
          <cell r="H484">
            <v>0</v>
          </cell>
          <cell r="I484">
            <v>0</v>
          </cell>
        </row>
        <row r="485">
          <cell r="D485" t="str">
            <v>5113</v>
          </cell>
          <cell r="I485">
            <v>2246.5</v>
          </cell>
        </row>
        <row r="486">
          <cell r="D486">
            <v>5134</v>
          </cell>
          <cell r="H486">
            <v>0</v>
          </cell>
          <cell r="I486">
            <v>500</v>
          </cell>
        </row>
        <row r="487">
          <cell r="D487">
            <v>0</v>
          </cell>
          <cell r="H487">
            <v>0</v>
          </cell>
          <cell r="I487">
            <v>0</v>
          </cell>
        </row>
        <row r="488">
          <cell r="D488">
            <v>1</v>
          </cell>
          <cell r="H488">
            <v>0</v>
          </cell>
          <cell r="I488">
            <v>0</v>
          </cell>
        </row>
        <row r="491">
          <cell r="D491">
            <v>2</v>
          </cell>
          <cell r="H491">
            <v>0</v>
          </cell>
          <cell r="I491">
            <v>0</v>
          </cell>
        </row>
        <row r="494">
          <cell r="D494">
            <v>0</v>
          </cell>
          <cell r="H494">
            <v>0</v>
          </cell>
          <cell r="I494">
            <v>0</v>
          </cell>
        </row>
        <row r="495">
          <cell r="D495">
            <v>1</v>
          </cell>
          <cell r="H495">
            <v>0</v>
          </cell>
          <cell r="I495">
            <v>0</v>
          </cell>
        </row>
        <row r="497">
          <cell r="H497">
            <v>0</v>
          </cell>
        </row>
        <row r="498">
          <cell r="D498">
            <v>2</v>
          </cell>
          <cell r="H498">
            <v>0</v>
          </cell>
          <cell r="I498">
            <v>0</v>
          </cell>
        </row>
        <row r="500">
          <cell r="H500">
            <v>0</v>
          </cell>
          <cell r="I500">
            <v>0</v>
          </cell>
        </row>
        <row r="501">
          <cell r="D501">
            <v>0</v>
          </cell>
          <cell r="H501">
            <v>31435</v>
          </cell>
          <cell r="I501">
            <v>2500</v>
          </cell>
        </row>
        <row r="502">
          <cell r="D502">
            <v>1</v>
          </cell>
          <cell r="H502">
            <v>31435</v>
          </cell>
          <cell r="I502">
            <v>2500</v>
          </cell>
        </row>
        <row r="504">
          <cell r="D504">
            <v>4511</v>
          </cell>
          <cell r="H504">
            <v>31435</v>
          </cell>
        </row>
        <row r="505">
          <cell r="D505">
            <v>5112</v>
          </cell>
          <cell r="I505">
            <v>0</v>
          </cell>
        </row>
        <row r="506">
          <cell r="D506">
            <v>5113</v>
          </cell>
        </row>
        <row r="507">
          <cell r="D507">
            <v>5122</v>
          </cell>
          <cell r="H507">
            <v>0</v>
          </cell>
          <cell r="I507">
            <v>1500</v>
          </cell>
        </row>
        <row r="508">
          <cell r="D508">
            <v>5129</v>
          </cell>
          <cell r="H508">
            <v>0</v>
          </cell>
          <cell r="I508">
            <v>1000</v>
          </cell>
        </row>
        <row r="509">
          <cell r="D509">
            <v>2</v>
          </cell>
          <cell r="H509">
            <v>0</v>
          </cell>
          <cell r="I509">
            <v>0</v>
          </cell>
        </row>
        <row r="512">
          <cell r="D512">
            <v>0</v>
          </cell>
          <cell r="H512">
            <v>0</v>
          </cell>
          <cell r="I512">
            <v>0</v>
          </cell>
        </row>
        <row r="513">
          <cell r="D513">
            <v>1</v>
          </cell>
          <cell r="H513">
            <v>0</v>
          </cell>
          <cell r="I513">
            <v>0</v>
          </cell>
        </row>
        <row r="515">
          <cell r="H515">
            <v>0</v>
          </cell>
          <cell r="I515">
            <v>0</v>
          </cell>
        </row>
        <row r="516">
          <cell r="D516">
            <v>0</v>
          </cell>
          <cell r="H516">
            <v>0</v>
          </cell>
          <cell r="I516">
            <v>0</v>
          </cell>
        </row>
        <row r="517">
          <cell r="D517">
            <v>1</v>
          </cell>
          <cell r="H517">
            <v>0</v>
          </cell>
          <cell r="I517">
            <v>0</v>
          </cell>
        </row>
        <row r="520">
          <cell r="D520">
            <v>0</v>
          </cell>
          <cell r="H520">
            <v>0</v>
          </cell>
          <cell r="I520">
            <v>0</v>
          </cell>
        </row>
        <row r="521">
          <cell r="D521">
            <v>1</v>
          </cell>
          <cell r="H521">
            <v>0</v>
          </cell>
          <cell r="I521">
            <v>0</v>
          </cell>
        </row>
        <row r="523">
          <cell r="H523">
            <v>0</v>
          </cell>
          <cell r="I523">
            <v>0</v>
          </cell>
        </row>
        <row r="524">
          <cell r="D524">
            <v>0</v>
          </cell>
          <cell r="H524">
            <v>11700</v>
          </cell>
        </row>
        <row r="525">
          <cell r="D525">
            <v>0</v>
          </cell>
          <cell r="H525">
            <v>0</v>
          </cell>
          <cell r="I525">
            <v>0</v>
          </cell>
        </row>
        <row r="526">
          <cell r="D526">
            <v>1</v>
          </cell>
          <cell r="H526">
            <v>0</v>
          </cell>
          <cell r="I526">
            <v>0</v>
          </cell>
        </row>
        <row r="529">
          <cell r="D529">
            <v>2</v>
          </cell>
          <cell r="H529">
            <v>0</v>
          </cell>
          <cell r="I529">
            <v>0</v>
          </cell>
        </row>
        <row r="532">
          <cell r="D532">
            <v>0</v>
          </cell>
          <cell r="H532">
            <v>0</v>
          </cell>
          <cell r="I532">
            <v>0</v>
          </cell>
        </row>
        <row r="533">
          <cell r="D533">
            <v>1</v>
          </cell>
          <cell r="H533">
            <v>0</v>
          </cell>
          <cell r="I533">
            <v>0</v>
          </cell>
        </row>
        <row r="536">
          <cell r="D536">
            <v>0</v>
          </cell>
          <cell r="H536">
            <v>0</v>
          </cell>
          <cell r="I536">
            <v>0</v>
          </cell>
        </row>
        <row r="537">
          <cell r="D537">
            <v>1</v>
          </cell>
        </row>
        <row r="538">
          <cell r="D538">
            <v>0</v>
          </cell>
          <cell r="H538">
            <v>0</v>
          </cell>
          <cell r="I538">
            <v>0</v>
          </cell>
        </row>
        <row r="539">
          <cell r="D539">
            <v>1</v>
          </cell>
          <cell r="H539">
            <v>0</v>
          </cell>
          <cell r="I539">
            <v>0</v>
          </cell>
        </row>
        <row r="542">
          <cell r="D542">
            <v>0</v>
          </cell>
          <cell r="H542">
            <v>0</v>
          </cell>
          <cell r="I542">
            <v>0</v>
          </cell>
        </row>
        <row r="543">
          <cell r="D543">
            <v>1</v>
          </cell>
          <cell r="H543">
            <v>0</v>
          </cell>
          <cell r="I543">
            <v>0</v>
          </cell>
        </row>
        <row r="546">
          <cell r="D546">
            <v>0</v>
          </cell>
          <cell r="H546">
            <v>0</v>
          </cell>
          <cell r="I546">
            <v>0</v>
          </cell>
        </row>
        <row r="547">
          <cell r="D547">
            <v>1</v>
          </cell>
          <cell r="H547">
            <v>0</v>
          </cell>
          <cell r="I547">
            <v>0</v>
          </cell>
        </row>
        <row r="550">
          <cell r="D550">
            <v>0</v>
          </cell>
          <cell r="H550">
            <v>11700</v>
          </cell>
          <cell r="I550">
            <v>0</v>
          </cell>
        </row>
        <row r="551">
          <cell r="D551">
            <v>1</v>
          </cell>
          <cell r="H551">
            <v>11700</v>
          </cell>
          <cell r="I551">
            <v>0</v>
          </cell>
        </row>
        <row r="553">
          <cell r="D553">
            <v>4727</v>
          </cell>
          <cell r="H553">
            <v>4200</v>
          </cell>
        </row>
        <row r="554">
          <cell r="D554">
            <v>4729</v>
          </cell>
          <cell r="H554">
            <v>7500</v>
          </cell>
        </row>
        <row r="555">
          <cell r="D555">
            <v>0</v>
          </cell>
          <cell r="H555">
            <v>0</v>
          </cell>
          <cell r="I555">
            <v>0</v>
          </cell>
        </row>
        <row r="556">
          <cell r="D556">
            <v>1</v>
          </cell>
          <cell r="H556">
            <v>0</v>
          </cell>
          <cell r="I556">
            <v>0</v>
          </cell>
        </row>
        <row r="557">
          <cell r="D557">
            <v>0</v>
          </cell>
          <cell r="H557">
            <v>0</v>
          </cell>
          <cell r="I557">
            <v>0</v>
          </cell>
        </row>
        <row r="558">
          <cell r="D558">
            <v>1</v>
          </cell>
          <cell r="H558">
            <v>0</v>
          </cell>
          <cell r="I558">
            <v>0</v>
          </cell>
        </row>
        <row r="561">
          <cell r="D561">
            <v>2</v>
          </cell>
          <cell r="H561">
            <v>0</v>
          </cell>
          <cell r="I561">
            <v>0</v>
          </cell>
        </row>
        <row r="564">
          <cell r="D564">
            <v>0</v>
          </cell>
          <cell r="H564">
            <v>133254.5</v>
          </cell>
          <cell r="I564">
            <v>0</v>
          </cell>
        </row>
        <row r="565">
          <cell r="D565">
            <v>0</v>
          </cell>
          <cell r="H565">
            <v>133254.5</v>
          </cell>
          <cell r="I565">
            <v>0</v>
          </cell>
        </row>
        <row r="566">
          <cell r="D566">
            <v>2</v>
          </cell>
          <cell r="H566">
            <v>133254.5</v>
          </cell>
          <cell r="I566">
            <v>0</v>
          </cell>
        </row>
        <row r="568">
          <cell r="D568">
            <v>4891</v>
          </cell>
          <cell r="H568">
            <v>133254.5</v>
          </cell>
          <cell r="I568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2"/>
  <sheetViews>
    <sheetView workbookViewId="0">
      <selection activeCell="H3" sqref="H3"/>
    </sheetView>
  </sheetViews>
  <sheetFormatPr defaultRowHeight="13.5" x14ac:dyDescent="0.25"/>
  <cols>
    <col min="1" max="1" width="5" style="8" customWidth="1"/>
    <col min="2" max="2" width="54.7109375" style="8" customWidth="1"/>
    <col min="3" max="3" width="5.140625" style="10" customWidth="1"/>
    <col min="4" max="4" width="11.5703125" style="8" customWidth="1"/>
    <col min="5" max="5" width="10.7109375" style="8" customWidth="1"/>
    <col min="6" max="6" width="12.7109375" style="8" bestFit="1" customWidth="1"/>
    <col min="7" max="256" width="9.140625" style="8"/>
    <col min="257" max="257" width="5" style="8" customWidth="1"/>
    <col min="258" max="258" width="54.7109375" style="8" customWidth="1"/>
    <col min="259" max="259" width="5.140625" style="8" customWidth="1"/>
    <col min="260" max="260" width="11.5703125" style="8" customWidth="1"/>
    <col min="261" max="261" width="10.7109375" style="8" customWidth="1"/>
    <col min="262" max="262" width="12.7109375" style="8" bestFit="1" customWidth="1"/>
    <col min="263" max="512" width="9.140625" style="8"/>
    <col min="513" max="513" width="5" style="8" customWidth="1"/>
    <col min="514" max="514" width="54.7109375" style="8" customWidth="1"/>
    <col min="515" max="515" width="5.140625" style="8" customWidth="1"/>
    <col min="516" max="516" width="11.5703125" style="8" customWidth="1"/>
    <col min="517" max="517" width="10.7109375" style="8" customWidth="1"/>
    <col min="518" max="518" width="12.7109375" style="8" bestFit="1" customWidth="1"/>
    <col min="519" max="768" width="9.140625" style="8"/>
    <col min="769" max="769" width="5" style="8" customWidth="1"/>
    <col min="770" max="770" width="54.7109375" style="8" customWidth="1"/>
    <col min="771" max="771" width="5.140625" style="8" customWidth="1"/>
    <col min="772" max="772" width="11.5703125" style="8" customWidth="1"/>
    <col min="773" max="773" width="10.7109375" style="8" customWidth="1"/>
    <col min="774" max="774" width="12.7109375" style="8" bestFit="1" customWidth="1"/>
    <col min="775" max="1024" width="9.140625" style="8"/>
    <col min="1025" max="1025" width="5" style="8" customWidth="1"/>
    <col min="1026" max="1026" width="54.7109375" style="8" customWidth="1"/>
    <col min="1027" max="1027" width="5.140625" style="8" customWidth="1"/>
    <col min="1028" max="1028" width="11.5703125" style="8" customWidth="1"/>
    <col min="1029" max="1029" width="10.7109375" style="8" customWidth="1"/>
    <col min="1030" max="1030" width="12.7109375" style="8" bestFit="1" customWidth="1"/>
    <col min="1031" max="1280" width="9.140625" style="8"/>
    <col min="1281" max="1281" width="5" style="8" customWidth="1"/>
    <col min="1282" max="1282" width="54.7109375" style="8" customWidth="1"/>
    <col min="1283" max="1283" width="5.140625" style="8" customWidth="1"/>
    <col min="1284" max="1284" width="11.5703125" style="8" customWidth="1"/>
    <col min="1285" max="1285" width="10.7109375" style="8" customWidth="1"/>
    <col min="1286" max="1286" width="12.7109375" style="8" bestFit="1" customWidth="1"/>
    <col min="1287" max="1536" width="9.140625" style="8"/>
    <col min="1537" max="1537" width="5" style="8" customWidth="1"/>
    <col min="1538" max="1538" width="54.7109375" style="8" customWidth="1"/>
    <col min="1539" max="1539" width="5.140625" style="8" customWidth="1"/>
    <col min="1540" max="1540" width="11.5703125" style="8" customWidth="1"/>
    <col min="1541" max="1541" width="10.7109375" style="8" customWidth="1"/>
    <col min="1542" max="1542" width="12.7109375" style="8" bestFit="1" customWidth="1"/>
    <col min="1543" max="1792" width="9.140625" style="8"/>
    <col min="1793" max="1793" width="5" style="8" customWidth="1"/>
    <col min="1794" max="1794" width="54.7109375" style="8" customWidth="1"/>
    <col min="1795" max="1795" width="5.140625" style="8" customWidth="1"/>
    <col min="1796" max="1796" width="11.5703125" style="8" customWidth="1"/>
    <col min="1797" max="1797" width="10.7109375" style="8" customWidth="1"/>
    <col min="1798" max="1798" width="12.7109375" style="8" bestFit="1" customWidth="1"/>
    <col min="1799" max="2048" width="9.140625" style="8"/>
    <col min="2049" max="2049" width="5" style="8" customWidth="1"/>
    <col min="2050" max="2050" width="54.7109375" style="8" customWidth="1"/>
    <col min="2051" max="2051" width="5.140625" style="8" customWidth="1"/>
    <col min="2052" max="2052" width="11.5703125" style="8" customWidth="1"/>
    <col min="2053" max="2053" width="10.7109375" style="8" customWidth="1"/>
    <col min="2054" max="2054" width="12.7109375" style="8" bestFit="1" customWidth="1"/>
    <col min="2055" max="2304" width="9.140625" style="8"/>
    <col min="2305" max="2305" width="5" style="8" customWidth="1"/>
    <col min="2306" max="2306" width="54.7109375" style="8" customWidth="1"/>
    <col min="2307" max="2307" width="5.140625" style="8" customWidth="1"/>
    <col min="2308" max="2308" width="11.5703125" style="8" customWidth="1"/>
    <col min="2309" max="2309" width="10.7109375" style="8" customWidth="1"/>
    <col min="2310" max="2310" width="12.7109375" style="8" bestFit="1" customWidth="1"/>
    <col min="2311" max="2560" width="9.140625" style="8"/>
    <col min="2561" max="2561" width="5" style="8" customWidth="1"/>
    <col min="2562" max="2562" width="54.7109375" style="8" customWidth="1"/>
    <col min="2563" max="2563" width="5.140625" style="8" customWidth="1"/>
    <col min="2564" max="2564" width="11.5703125" style="8" customWidth="1"/>
    <col min="2565" max="2565" width="10.7109375" style="8" customWidth="1"/>
    <col min="2566" max="2566" width="12.7109375" style="8" bestFit="1" customWidth="1"/>
    <col min="2567" max="2816" width="9.140625" style="8"/>
    <col min="2817" max="2817" width="5" style="8" customWidth="1"/>
    <col min="2818" max="2818" width="54.7109375" style="8" customWidth="1"/>
    <col min="2819" max="2819" width="5.140625" style="8" customWidth="1"/>
    <col min="2820" max="2820" width="11.5703125" style="8" customWidth="1"/>
    <col min="2821" max="2821" width="10.7109375" style="8" customWidth="1"/>
    <col min="2822" max="2822" width="12.7109375" style="8" bestFit="1" customWidth="1"/>
    <col min="2823" max="3072" width="9.140625" style="8"/>
    <col min="3073" max="3073" width="5" style="8" customWidth="1"/>
    <col min="3074" max="3074" width="54.7109375" style="8" customWidth="1"/>
    <col min="3075" max="3075" width="5.140625" style="8" customWidth="1"/>
    <col min="3076" max="3076" width="11.5703125" style="8" customWidth="1"/>
    <col min="3077" max="3077" width="10.7109375" style="8" customWidth="1"/>
    <col min="3078" max="3078" width="12.7109375" style="8" bestFit="1" customWidth="1"/>
    <col min="3079" max="3328" width="9.140625" style="8"/>
    <col min="3329" max="3329" width="5" style="8" customWidth="1"/>
    <col min="3330" max="3330" width="54.7109375" style="8" customWidth="1"/>
    <col min="3331" max="3331" width="5.140625" style="8" customWidth="1"/>
    <col min="3332" max="3332" width="11.5703125" style="8" customWidth="1"/>
    <col min="3333" max="3333" width="10.7109375" style="8" customWidth="1"/>
    <col min="3334" max="3334" width="12.7109375" style="8" bestFit="1" customWidth="1"/>
    <col min="3335" max="3584" width="9.140625" style="8"/>
    <col min="3585" max="3585" width="5" style="8" customWidth="1"/>
    <col min="3586" max="3586" width="54.7109375" style="8" customWidth="1"/>
    <col min="3587" max="3587" width="5.140625" style="8" customWidth="1"/>
    <col min="3588" max="3588" width="11.5703125" style="8" customWidth="1"/>
    <col min="3589" max="3589" width="10.7109375" style="8" customWidth="1"/>
    <col min="3590" max="3590" width="12.7109375" style="8" bestFit="1" customWidth="1"/>
    <col min="3591" max="3840" width="9.140625" style="8"/>
    <col min="3841" max="3841" width="5" style="8" customWidth="1"/>
    <col min="3842" max="3842" width="54.7109375" style="8" customWidth="1"/>
    <col min="3843" max="3843" width="5.140625" style="8" customWidth="1"/>
    <col min="3844" max="3844" width="11.5703125" style="8" customWidth="1"/>
    <col min="3845" max="3845" width="10.7109375" style="8" customWidth="1"/>
    <col min="3846" max="3846" width="12.7109375" style="8" bestFit="1" customWidth="1"/>
    <col min="3847" max="4096" width="9.140625" style="8"/>
    <col min="4097" max="4097" width="5" style="8" customWidth="1"/>
    <col min="4098" max="4098" width="54.7109375" style="8" customWidth="1"/>
    <col min="4099" max="4099" width="5.140625" style="8" customWidth="1"/>
    <col min="4100" max="4100" width="11.5703125" style="8" customWidth="1"/>
    <col min="4101" max="4101" width="10.7109375" style="8" customWidth="1"/>
    <col min="4102" max="4102" width="12.7109375" style="8" bestFit="1" customWidth="1"/>
    <col min="4103" max="4352" width="9.140625" style="8"/>
    <col min="4353" max="4353" width="5" style="8" customWidth="1"/>
    <col min="4354" max="4354" width="54.7109375" style="8" customWidth="1"/>
    <col min="4355" max="4355" width="5.140625" style="8" customWidth="1"/>
    <col min="4356" max="4356" width="11.5703125" style="8" customWidth="1"/>
    <col min="4357" max="4357" width="10.7109375" style="8" customWidth="1"/>
    <col min="4358" max="4358" width="12.7109375" style="8" bestFit="1" customWidth="1"/>
    <col min="4359" max="4608" width="9.140625" style="8"/>
    <col min="4609" max="4609" width="5" style="8" customWidth="1"/>
    <col min="4610" max="4610" width="54.7109375" style="8" customWidth="1"/>
    <col min="4611" max="4611" width="5.140625" style="8" customWidth="1"/>
    <col min="4612" max="4612" width="11.5703125" style="8" customWidth="1"/>
    <col min="4613" max="4613" width="10.7109375" style="8" customWidth="1"/>
    <col min="4614" max="4614" width="12.7109375" style="8" bestFit="1" customWidth="1"/>
    <col min="4615" max="4864" width="9.140625" style="8"/>
    <col min="4865" max="4865" width="5" style="8" customWidth="1"/>
    <col min="4866" max="4866" width="54.7109375" style="8" customWidth="1"/>
    <col min="4867" max="4867" width="5.140625" style="8" customWidth="1"/>
    <col min="4868" max="4868" width="11.5703125" style="8" customWidth="1"/>
    <col min="4869" max="4869" width="10.7109375" style="8" customWidth="1"/>
    <col min="4870" max="4870" width="12.7109375" style="8" bestFit="1" customWidth="1"/>
    <col min="4871" max="5120" width="9.140625" style="8"/>
    <col min="5121" max="5121" width="5" style="8" customWidth="1"/>
    <col min="5122" max="5122" width="54.7109375" style="8" customWidth="1"/>
    <col min="5123" max="5123" width="5.140625" style="8" customWidth="1"/>
    <col min="5124" max="5124" width="11.5703125" style="8" customWidth="1"/>
    <col min="5125" max="5125" width="10.7109375" style="8" customWidth="1"/>
    <col min="5126" max="5126" width="12.7109375" style="8" bestFit="1" customWidth="1"/>
    <col min="5127" max="5376" width="9.140625" style="8"/>
    <col min="5377" max="5377" width="5" style="8" customWidth="1"/>
    <col min="5378" max="5378" width="54.7109375" style="8" customWidth="1"/>
    <col min="5379" max="5379" width="5.140625" style="8" customWidth="1"/>
    <col min="5380" max="5380" width="11.5703125" style="8" customWidth="1"/>
    <col min="5381" max="5381" width="10.7109375" style="8" customWidth="1"/>
    <col min="5382" max="5382" width="12.7109375" style="8" bestFit="1" customWidth="1"/>
    <col min="5383" max="5632" width="9.140625" style="8"/>
    <col min="5633" max="5633" width="5" style="8" customWidth="1"/>
    <col min="5634" max="5634" width="54.7109375" style="8" customWidth="1"/>
    <col min="5635" max="5635" width="5.140625" style="8" customWidth="1"/>
    <col min="5636" max="5636" width="11.5703125" style="8" customWidth="1"/>
    <col min="5637" max="5637" width="10.7109375" style="8" customWidth="1"/>
    <col min="5638" max="5638" width="12.7109375" style="8" bestFit="1" customWidth="1"/>
    <col min="5639" max="5888" width="9.140625" style="8"/>
    <col min="5889" max="5889" width="5" style="8" customWidth="1"/>
    <col min="5890" max="5890" width="54.7109375" style="8" customWidth="1"/>
    <col min="5891" max="5891" width="5.140625" style="8" customWidth="1"/>
    <col min="5892" max="5892" width="11.5703125" style="8" customWidth="1"/>
    <col min="5893" max="5893" width="10.7109375" style="8" customWidth="1"/>
    <col min="5894" max="5894" width="12.7109375" style="8" bestFit="1" customWidth="1"/>
    <col min="5895" max="6144" width="9.140625" style="8"/>
    <col min="6145" max="6145" width="5" style="8" customWidth="1"/>
    <col min="6146" max="6146" width="54.7109375" style="8" customWidth="1"/>
    <col min="6147" max="6147" width="5.140625" style="8" customWidth="1"/>
    <col min="6148" max="6148" width="11.5703125" style="8" customWidth="1"/>
    <col min="6149" max="6149" width="10.7109375" style="8" customWidth="1"/>
    <col min="6150" max="6150" width="12.7109375" style="8" bestFit="1" customWidth="1"/>
    <col min="6151" max="6400" width="9.140625" style="8"/>
    <col min="6401" max="6401" width="5" style="8" customWidth="1"/>
    <col min="6402" max="6402" width="54.7109375" style="8" customWidth="1"/>
    <col min="6403" max="6403" width="5.140625" style="8" customWidth="1"/>
    <col min="6404" max="6404" width="11.5703125" style="8" customWidth="1"/>
    <col min="6405" max="6405" width="10.7109375" style="8" customWidth="1"/>
    <col min="6406" max="6406" width="12.7109375" style="8" bestFit="1" customWidth="1"/>
    <col min="6407" max="6656" width="9.140625" style="8"/>
    <col min="6657" max="6657" width="5" style="8" customWidth="1"/>
    <col min="6658" max="6658" width="54.7109375" style="8" customWidth="1"/>
    <col min="6659" max="6659" width="5.140625" style="8" customWidth="1"/>
    <col min="6660" max="6660" width="11.5703125" style="8" customWidth="1"/>
    <col min="6661" max="6661" width="10.7109375" style="8" customWidth="1"/>
    <col min="6662" max="6662" width="12.7109375" style="8" bestFit="1" customWidth="1"/>
    <col min="6663" max="6912" width="9.140625" style="8"/>
    <col min="6913" max="6913" width="5" style="8" customWidth="1"/>
    <col min="6914" max="6914" width="54.7109375" style="8" customWidth="1"/>
    <col min="6915" max="6915" width="5.140625" style="8" customWidth="1"/>
    <col min="6916" max="6916" width="11.5703125" style="8" customWidth="1"/>
    <col min="6917" max="6917" width="10.7109375" style="8" customWidth="1"/>
    <col min="6918" max="6918" width="12.7109375" style="8" bestFit="1" customWidth="1"/>
    <col min="6919" max="7168" width="9.140625" style="8"/>
    <col min="7169" max="7169" width="5" style="8" customWidth="1"/>
    <col min="7170" max="7170" width="54.7109375" style="8" customWidth="1"/>
    <col min="7171" max="7171" width="5.140625" style="8" customWidth="1"/>
    <col min="7172" max="7172" width="11.5703125" style="8" customWidth="1"/>
    <col min="7173" max="7173" width="10.7109375" style="8" customWidth="1"/>
    <col min="7174" max="7174" width="12.7109375" style="8" bestFit="1" customWidth="1"/>
    <col min="7175" max="7424" width="9.140625" style="8"/>
    <col min="7425" max="7425" width="5" style="8" customWidth="1"/>
    <col min="7426" max="7426" width="54.7109375" style="8" customWidth="1"/>
    <col min="7427" max="7427" width="5.140625" style="8" customWidth="1"/>
    <col min="7428" max="7428" width="11.5703125" style="8" customWidth="1"/>
    <col min="7429" max="7429" width="10.7109375" style="8" customWidth="1"/>
    <col min="7430" max="7430" width="12.7109375" style="8" bestFit="1" customWidth="1"/>
    <col min="7431" max="7680" width="9.140625" style="8"/>
    <col min="7681" max="7681" width="5" style="8" customWidth="1"/>
    <col min="7682" max="7682" width="54.7109375" style="8" customWidth="1"/>
    <col min="7683" max="7683" width="5.140625" style="8" customWidth="1"/>
    <col min="7684" max="7684" width="11.5703125" style="8" customWidth="1"/>
    <col min="7685" max="7685" width="10.7109375" style="8" customWidth="1"/>
    <col min="7686" max="7686" width="12.7109375" style="8" bestFit="1" customWidth="1"/>
    <col min="7687" max="7936" width="9.140625" style="8"/>
    <col min="7937" max="7937" width="5" style="8" customWidth="1"/>
    <col min="7938" max="7938" width="54.7109375" style="8" customWidth="1"/>
    <col min="7939" max="7939" width="5.140625" style="8" customWidth="1"/>
    <col min="7940" max="7940" width="11.5703125" style="8" customWidth="1"/>
    <col min="7941" max="7941" width="10.7109375" style="8" customWidth="1"/>
    <col min="7942" max="7942" width="12.7109375" style="8" bestFit="1" customWidth="1"/>
    <col min="7943" max="8192" width="9.140625" style="8"/>
    <col min="8193" max="8193" width="5" style="8" customWidth="1"/>
    <col min="8194" max="8194" width="54.7109375" style="8" customWidth="1"/>
    <col min="8195" max="8195" width="5.140625" style="8" customWidth="1"/>
    <col min="8196" max="8196" width="11.5703125" style="8" customWidth="1"/>
    <col min="8197" max="8197" width="10.7109375" style="8" customWidth="1"/>
    <col min="8198" max="8198" width="12.7109375" style="8" bestFit="1" customWidth="1"/>
    <col min="8199" max="8448" width="9.140625" style="8"/>
    <col min="8449" max="8449" width="5" style="8" customWidth="1"/>
    <col min="8450" max="8450" width="54.7109375" style="8" customWidth="1"/>
    <col min="8451" max="8451" width="5.140625" style="8" customWidth="1"/>
    <col min="8452" max="8452" width="11.5703125" style="8" customWidth="1"/>
    <col min="8453" max="8453" width="10.7109375" style="8" customWidth="1"/>
    <col min="8454" max="8454" width="12.7109375" style="8" bestFit="1" customWidth="1"/>
    <col min="8455" max="8704" width="9.140625" style="8"/>
    <col min="8705" max="8705" width="5" style="8" customWidth="1"/>
    <col min="8706" max="8706" width="54.7109375" style="8" customWidth="1"/>
    <col min="8707" max="8707" width="5.140625" style="8" customWidth="1"/>
    <col min="8708" max="8708" width="11.5703125" style="8" customWidth="1"/>
    <col min="8709" max="8709" width="10.7109375" style="8" customWidth="1"/>
    <col min="8710" max="8710" width="12.7109375" style="8" bestFit="1" customWidth="1"/>
    <col min="8711" max="8960" width="9.140625" style="8"/>
    <col min="8961" max="8961" width="5" style="8" customWidth="1"/>
    <col min="8962" max="8962" width="54.7109375" style="8" customWidth="1"/>
    <col min="8963" max="8963" width="5.140625" style="8" customWidth="1"/>
    <col min="8964" max="8964" width="11.5703125" style="8" customWidth="1"/>
    <col min="8965" max="8965" width="10.7109375" style="8" customWidth="1"/>
    <col min="8966" max="8966" width="12.7109375" style="8" bestFit="1" customWidth="1"/>
    <col min="8967" max="9216" width="9.140625" style="8"/>
    <col min="9217" max="9217" width="5" style="8" customWidth="1"/>
    <col min="9218" max="9218" width="54.7109375" style="8" customWidth="1"/>
    <col min="9219" max="9219" width="5.140625" style="8" customWidth="1"/>
    <col min="9220" max="9220" width="11.5703125" style="8" customWidth="1"/>
    <col min="9221" max="9221" width="10.7109375" style="8" customWidth="1"/>
    <col min="9222" max="9222" width="12.7109375" style="8" bestFit="1" customWidth="1"/>
    <col min="9223" max="9472" width="9.140625" style="8"/>
    <col min="9473" max="9473" width="5" style="8" customWidth="1"/>
    <col min="9474" max="9474" width="54.7109375" style="8" customWidth="1"/>
    <col min="9475" max="9475" width="5.140625" style="8" customWidth="1"/>
    <col min="9476" max="9476" width="11.5703125" style="8" customWidth="1"/>
    <col min="9477" max="9477" width="10.7109375" style="8" customWidth="1"/>
    <col min="9478" max="9478" width="12.7109375" style="8" bestFit="1" customWidth="1"/>
    <col min="9479" max="9728" width="9.140625" style="8"/>
    <col min="9729" max="9729" width="5" style="8" customWidth="1"/>
    <col min="9730" max="9730" width="54.7109375" style="8" customWidth="1"/>
    <col min="9731" max="9731" width="5.140625" style="8" customWidth="1"/>
    <col min="9732" max="9732" width="11.5703125" style="8" customWidth="1"/>
    <col min="9733" max="9733" width="10.7109375" style="8" customWidth="1"/>
    <col min="9734" max="9734" width="12.7109375" style="8" bestFit="1" customWidth="1"/>
    <col min="9735" max="9984" width="9.140625" style="8"/>
    <col min="9985" max="9985" width="5" style="8" customWidth="1"/>
    <col min="9986" max="9986" width="54.7109375" style="8" customWidth="1"/>
    <col min="9987" max="9987" width="5.140625" style="8" customWidth="1"/>
    <col min="9988" max="9988" width="11.5703125" style="8" customWidth="1"/>
    <col min="9989" max="9989" width="10.7109375" style="8" customWidth="1"/>
    <col min="9990" max="9990" width="12.7109375" style="8" bestFit="1" customWidth="1"/>
    <col min="9991" max="10240" width="9.140625" style="8"/>
    <col min="10241" max="10241" width="5" style="8" customWidth="1"/>
    <col min="10242" max="10242" width="54.7109375" style="8" customWidth="1"/>
    <col min="10243" max="10243" width="5.140625" style="8" customWidth="1"/>
    <col min="10244" max="10244" width="11.5703125" style="8" customWidth="1"/>
    <col min="10245" max="10245" width="10.7109375" style="8" customWidth="1"/>
    <col min="10246" max="10246" width="12.7109375" style="8" bestFit="1" customWidth="1"/>
    <col min="10247" max="10496" width="9.140625" style="8"/>
    <col min="10497" max="10497" width="5" style="8" customWidth="1"/>
    <col min="10498" max="10498" width="54.7109375" style="8" customWidth="1"/>
    <col min="10499" max="10499" width="5.140625" style="8" customWidth="1"/>
    <col min="10500" max="10500" width="11.5703125" style="8" customWidth="1"/>
    <col min="10501" max="10501" width="10.7109375" style="8" customWidth="1"/>
    <col min="10502" max="10502" width="12.7109375" style="8" bestFit="1" customWidth="1"/>
    <col min="10503" max="10752" width="9.140625" style="8"/>
    <col min="10753" max="10753" width="5" style="8" customWidth="1"/>
    <col min="10754" max="10754" width="54.7109375" style="8" customWidth="1"/>
    <col min="10755" max="10755" width="5.140625" style="8" customWidth="1"/>
    <col min="10756" max="10756" width="11.5703125" style="8" customWidth="1"/>
    <col min="10757" max="10757" width="10.7109375" style="8" customWidth="1"/>
    <col min="10758" max="10758" width="12.7109375" style="8" bestFit="1" customWidth="1"/>
    <col min="10759" max="11008" width="9.140625" style="8"/>
    <col min="11009" max="11009" width="5" style="8" customWidth="1"/>
    <col min="11010" max="11010" width="54.7109375" style="8" customWidth="1"/>
    <col min="11011" max="11011" width="5.140625" style="8" customWidth="1"/>
    <col min="11012" max="11012" width="11.5703125" style="8" customWidth="1"/>
    <col min="11013" max="11013" width="10.7109375" style="8" customWidth="1"/>
    <col min="11014" max="11014" width="12.7109375" style="8" bestFit="1" customWidth="1"/>
    <col min="11015" max="11264" width="9.140625" style="8"/>
    <col min="11265" max="11265" width="5" style="8" customWidth="1"/>
    <col min="11266" max="11266" width="54.7109375" style="8" customWidth="1"/>
    <col min="11267" max="11267" width="5.140625" style="8" customWidth="1"/>
    <col min="11268" max="11268" width="11.5703125" style="8" customWidth="1"/>
    <col min="11269" max="11269" width="10.7109375" style="8" customWidth="1"/>
    <col min="11270" max="11270" width="12.7109375" style="8" bestFit="1" customWidth="1"/>
    <col min="11271" max="11520" width="9.140625" style="8"/>
    <col min="11521" max="11521" width="5" style="8" customWidth="1"/>
    <col min="11522" max="11522" width="54.7109375" style="8" customWidth="1"/>
    <col min="11523" max="11523" width="5.140625" style="8" customWidth="1"/>
    <col min="11524" max="11524" width="11.5703125" style="8" customWidth="1"/>
    <col min="11525" max="11525" width="10.7109375" style="8" customWidth="1"/>
    <col min="11526" max="11526" width="12.7109375" style="8" bestFit="1" customWidth="1"/>
    <col min="11527" max="11776" width="9.140625" style="8"/>
    <col min="11777" max="11777" width="5" style="8" customWidth="1"/>
    <col min="11778" max="11778" width="54.7109375" style="8" customWidth="1"/>
    <col min="11779" max="11779" width="5.140625" style="8" customWidth="1"/>
    <col min="11780" max="11780" width="11.5703125" style="8" customWidth="1"/>
    <col min="11781" max="11781" width="10.7109375" style="8" customWidth="1"/>
    <col min="11782" max="11782" width="12.7109375" style="8" bestFit="1" customWidth="1"/>
    <col min="11783" max="12032" width="9.140625" style="8"/>
    <col min="12033" max="12033" width="5" style="8" customWidth="1"/>
    <col min="12034" max="12034" width="54.7109375" style="8" customWidth="1"/>
    <col min="12035" max="12035" width="5.140625" style="8" customWidth="1"/>
    <col min="12036" max="12036" width="11.5703125" style="8" customWidth="1"/>
    <col min="12037" max="12037" width="10.7109375" style="8" customWidth="1"/>
    <col min="12038" max="12038" width="12.7109375" style="8" bestFit="1" customWidth="1"/>
    <col min="12039" max="12288" width="9.140625" style="8"/>
    <col min="12289" max="12289" width="5" style="8" customWidth="1"/>
    <col min="12290" max="12290" width="54.7109375" style="8" customWidth="1"/>
    <col min="12291" max="12291" width="5.140625" style="8" customWidth="1"/>
    <col min="12292" max="12292" width="11.5703125" style="8" customWidth="1"/>
    <col min="12293" max="12293" width="10.7109375" style="8" customWidth="1"/>
    <col min="12294" max="12294" width="12.7109375" style="8" bestFit="1" customWidth="1"/>
    <col min="12295" max="12544" width="9.140625" style="8"/>
    <col min="12545" max="12545" width="5" style="8" customWidth="1"/>
    <col min="12546" max="12546" width="54.7109375" style="8" customWidth="1"/>
    <col min="12547" max="12547" width="5.140625" style="8" customWidth="1"/>
    <col min="12548" max="12548" width="11.5703125" style="8" customWidth="1"/>
    <col min="12549" max="12549" width="10.7109375" style="8" customWidth="1"/>
    <col min="12550" max="12550" width="12.7109375" style="8" bestFit="1" customWidth="1"/>
    <col min="12551" max="12800" width="9.140625" style="8"/>
    <col min="12801" max="12801" width="5" style="8" customWidth="1"/>
    <col min="12802" max="12802" width="54.7109375" style="8" customWidth="1"/>
    <col min="12803" max="12803" width="5.140625" style="8" customWidth="1"/>
    <col min="12804" max="12804" width="11.5703125" style="8" customWidth="1"/>
    <col min="12805" max="12805" width="10.7109375" style="8" customWidth="1"/>
    <col min="12806" max="12806" width="12.7109375" style="8" bestFit="1" customWidth="1"/>
    <col min="12807" max="13056" width="9.140625" style="8"/>
    <col min="13057" max="13057" width="5" style="8" customWidth="1"/>
    <col min="13058" max="13058" width="54.7109375" style="8" customWidth="1"/>
    <col min="13059" max="13059" width="5.140625" style="8" customWidth="1"/>
    <col min="13060" max="13060" width="11.5703125" style="8" customWidth="1"/>
    <col min="13061" max="13061" width="10.7109375" style="8" customWidth="1"/>
    <col min="13062" max="13062" width="12.7109375" style="8" bestFit="1" customWidth="1"/>
    <col min="13063" max="13312" width="9.140625" style="8"/>
    <col min="13313" max="13313" width="5" style="8" customWidth="1"/>
    <col min="13314" max="13314" width="54.7109375" style="8" customWidth="1"/>
    <col min="13315" max="13315" width="5.140625" style="8" customWidth="1"/>
    <col min="13316" max="13316" width="11.5703125" style="8" customWidth="1"/>
    <col min="13317" max="13317" width="10.7109375" style="8" customWidth="1"/>
    <col min="13318" max="13318" width="12.7109375" style="8" bestFit="1" customWidth="1"/>
    <col min="13319" max="13568" width="9.140625" style="8"/>
    <col min="13569" max="13569" width="5" style="8" customWidth="1"/>
    <col min="13570" max="13570" width="54.7109375" style="8" customWidth="1"/>
    <col min="13571" max="13571" width="5.140625" style="8" customWidth="1"/>
    <col min="13572" max="13572" width="11.5703125" style="8" customWidth="1"/>
    <col min="13573" max="13573" width="10.7109375" style="8" customWidth="1"/>
    <col min="13574" max="13574" width="12.7109375" style="8" bestFit="1" customWidth="1"/>
    <col min="13575" max="13824" width="9.140625" style="8"/>
    <col min="13825" max="13825" width="5" style="8" customWidth="1"/>
    <col min="13826" max="13826" width="54.7109375" style="8" customWidth="1"/>
    <col min="13827" max="13827" width="5.140625" style="8" customWidth="1"/>
    <col min="13828" max="13828" width="11.5703125" style="8" customWidth="1"/>
    <col min="13829" max="13829" width="10.7109375" style="8" customWidth="1"/>
    <col min="13830" max="13830" width="12.7109375" style="8" bestFit="1" customWidth="1"/>
    <col min="13831" max="14080" width="9.140625" style="8"/>
    <col min="14081" max="14081" width="5" style="8" customWidth="1"/>
    <col min="14082" max="14082" width="54.7109375" style="8" customWidth="1"/>
    <col min="14083" max="14083" width="5.140625" style="8" customWidth="1"/>
    <col min="14084" max="14084" width="11.5703125" style="8" customWidth="1"/>
    <col min="14085" max="14085" width="10.7109375" style="8" customWidth="1"/>
    <col min="14086" max="14086" width="12.7109375" style="8" bestFit="1" customWidth="1"/>
    <col min="14087" max="14336" width="9.140625" style="8"/>
    <col min="14337" max="14337" width="5" style="8" customWidth="1"/>
    <col min="14338" max="14338" width="54.7109375" style="8" customWidth="1"/>
    <col min="14339" max="14339" width="5.140625" style="8" customWidth="1"/>
    <col min="14340" max="14340" width="11.5703125" style="8" customWidth="1"/>
    <col min="14341" max="14341" width="10.7109375" style="8" customWidth="1"/>
    <col min="14342" max="14342" width="12.7109375" style="8" bestFit="1" customWidth="1"/>
    <col min="14343" max="14592" width="9.140625" style="8"/>
    <col min="14593" max="14593" width="5" style="8" customWidth="1"/>
    <col min="14594" max="14594" width="54.7109375" style="8" customWidth="1"/>
    <col min="14595" max="14595" width="5.140625" style="8" customWidth="1"/>
    <col min="14596" max="14596" width="11.5703125" style="8" customWidth="1"/>
    <col min="14597" max="14597" width="10.7109375" style="8" customWidth="1"/>
    <col min="14598" max="14598" width="12.7109375" style="8" bestFit="1" customWidth="1"/>
    <col min="14599" max="14848" width="9.140625" style="8"/>
    <col min="14849" max="14849" width="5" style="8" customWidth="1"/>
    <col min="14850" max="14850" width="54.7109375" style="8" customWidth="1"/>
    <col min="14851" max="14851" width="5.140625" style="8" customWidth="1"/>
    <col min="14852" max="14852" width="11.5703125" style="8" customWidth="1"/>
    <col min="14853" max="14853" width="10.7109375" style="8" customWidth="1"/>
    <col min="14854" max="14854" width="12.7109375" style="8" bestFit="1" customWidth="1"/>
    <col min="14855" max="15104" width="9.140625" style="8"/>
    <col min="15105" max="15105" width="5" style="8" customWidth="1"/>
    <col min="15106" max="15106" width="54.7109375" style="8" customWidth="1"/>
    <col min="15107" max="15107" width="5.140625" style="8" customWidth="1"/>
    <col min="15108" max="15108" width="11.5703125" style="8" customWidth="1"/>
    <col min="15109" max="15109" width="10.7109375" style="8" customWidth="1"/>
    <col min="15110" max="15110" width="12.7109375" style="8" bestFit="1" customWidth="1"/>
    <col min="15111" max="15360" width="9.140625" style="8"/>
    <col min="15361" max="15361" width="5" style="8" customWidth="1"/>
    <col min="15362" max="15362" width="54.7109375" style="8" customWidth="1"/>
    <col min="15363" max="15363" width="5.140625" style="8" customWidth="1"/>
    <col min="15364" max="15364" width="11.5703125" style="8" customWidth="1"/>
    <col min="15365" max="15365" width="10.7109375" style="8" customWidth="1"/>
    <col min="15366" max="15366" width="12.7109375" style="8" bestFit="1" customWidth="1"/>
    <col min="15367" max="15616" width="9.140625" style="8"/>
    <col min="15617" max="15617" width="5" style="8" customWidth="1"/>
    <col min="15618" max="15618" width="54.7109375" style="8" customWidth="1"/>
    <col min="15619" max="15619" width="5.140625" style="8" customWidth="1"/>
    <col min="15620" max="15620" width="11.5703125" style="8" customWidth="1"/>
    <col min="15621" max="15621" width="10.7109375" style="8" customWidth="1"/>
    <col min="15622" max="15622" width="12.7109375" style="8" bestFit="1" customWidth="1"/>
    <col min="15623" max="15872" width="9.140625" style="8"/>
    <col min="15873" max="15873" width="5" style="8" customWidth="1"/>
    <col min="15874" max="15874" width="54.7109375" style="8" customWidth="1"/>
    <col min="15875" max="15875" width="5.140625" style="8" customWidth="1"/>
    <col min="15876" max="15876" width="11.5703125" style="8" customWidth="1"/>
    <col min="15877" max="15877" width="10.7109375" style="8" customWidth="1"/>
    <col min="15878" max="15878" width="12.7109375" style="8" bestFit="1" customWidth="1"/>
    <col min="15879" max="16128" width="9.140625" style="8"/>
    <col min="16129" max="16129" width="5" style="8" customWidth="1"/>
    <col min="16130" max="16130" width="54.7109375" style="8" customWidth="1"/>
    <col min="16131" max="16131" width="5.140625" style="8" customWidth="1"/>
    <col min="16132" max="16132" width="11.5703125" style="8" customWidth="1"/>
    <col min="16133" max="16133" width="10.7109375" style="8" customWidth="1"/>
    <col min="16134" max="16134" width="12.7109375" style="8" bestFit="1" customWidth="1"/>
    <col min="16135" max="16384" width="9.140625" style="8"/>
  </cols>
  <sheetData>
    <row r="1" spans="1:6" s="6" customFormat="1" x14ac:dyDescent="0.25">
      <c r="A1" s="64" t="s">
        <v>7</v>
      </c>
      <c r="B1" s="64"/>
      <c r="C1" s="64"/>
      <c r="D1" s="64"/>
      <c r="E1" s="64"/>
      <c r="F1" s="64"/>
    </row>
    <row r="2" spans="1:6" s="6" customFormat="1" ht="39.75" customHeight="1" x14ac:dyDescent="0.2">
      <c r="A2" s="56"/>
      <c r="B2" s="56"/>
      <c r="C2" s="56"/>
      <c r="D2" s="65" t="s">
        <v>303</v>
      </c>
      <c r="E2" s="65"/>
      <c r="F2" s="65"/>
    </row>
    <row r="3" spans="1:6" ht="33.75" customHeight="1" x14ac:dyDescent="0.3">
      <c r="A3" s="66" t="s">
        <v>8</v>
      </c>
      <c r="B3" s="66"/>
      <c r="C3" s="66"/>
      <c r="D3" s="66"/>
      <c r="E3" s="66"/>
      <c r="F3" s="66"/>
    </row>
    <row r="4" spans="1:6" s="9" customFormat="1" ht="4.5" customHeight="1" x14ac:dyDescent="0.25">
      <c r="A4" s="9" t="s">
        <v>9</v>
      </c>
      <c r="B4" s="9" t="s">
        <v>10</v>
      </c>
    </row>
    <row r="5" spans="1:6" x14ac:dyDescent="0.25">
      <c r="E5" s="67" t="s">
        <v>0</v>
      </c>
      <c r="F5" s="67"/>
    </row>
    <row r="6" spans="1:6" ht="47.25" customHeight="1" x14ac:dyDescent="0.25">
      <c r="A6" s="58" t="s">
        <v>11</v>
      </c>
      <c r="B6" s="59" t="s">
        <v>12</v>
      </c>
      <c r="C6" s="57"/>
      <c r="D6" s="58" t="s">
        <v>13</v>
      </c>
      <c r="E6" s="62" t="s">
        <v>1</v>
      </c>
      <c r="F6" s="63"/>
    </row>
    <row r="7" spans="1:6" ht="27" x14ac:dyDescent="0.25">
      <c r="A7" s="58"/>
      <c r="B7" s="60"/>
      <c r="C7" s="11" t="s">
        <v>14</v>
      </c>
      <c r="D7" s="61"/>
      <c r="E7" s="1" t="s">
        <v>2</v>
      </c>
      <c r="F7" s="1" t="s">
        <v>3</v>
      </c>
    </row>
    <row r="8" spans="1:6" ht="12" customHeight="1" x14ac:dyDescent="0.25">
      <c r="A8" s="12">
        <v>1</v>
      </c>
      <c r="B8" s="12">
        <v>2</v>
      </c>
      <c r="C8" s="12" t="s">
        <v>6</v>
      </c>
      <c r="D8" s="12">
        <v>4</v>
      </c>
      <c r="E8" s="12">
        <v>5</v>
      </c>
      <c r="F8" s="12">
        <v>6</v>
      </c>
    </row>
    <row r="9" spans="1:6" ht="30" customHeight="1" x14ac:dyDescent="0.25">
      <c r="A9" s="13">
        <v>4000</v>
      </c>
      <c r="B9" s="14" t="s">
        <v>15</v>
      </c>
      <c r="C9" s="15"/>
      <c r="D9" s="16">
        <f>SUM(E9:F9)</f>
        <v>4093117.4</v>
      </c>
      <c r="E9" s="16">
        <f>SUM(E10)</f>
        <v>1232000</v>
      </c>
      <c r="F9" s="16">
        <f>SUM(F10+F131+F160)</f>
        <v>2861117.4</v>
      </c>
    </row>
    <row r="10" spans="1:6" ht="14.25" customHeight="1" x14ac:dyDescent="0.25">
      <c r="A10" s="13">
        <v>4050</v>
      </c>
      <c r="B10" s="17" t="s">
        <v>16</v>
      </c>
      <c r="C10" s="18" t="s">
        <v>17</v>
      </c>
      <c r="D10" s="16">
        <f t="shared" ref="D10:D73" si="0">SUM(E10:F10)</f>
        <v>1232000</v>
      </c>
      <c r="E10" s="16">
        <f>SUM(E11+E20+E56+E67+E74+E99+E110)</f>
        <v>1232000</v>
      </c>
      <c r="F10" s="16">
        <f>SUM(F11)</f>
        <v>0</v>
      </c>
    </row>
    <row r="11" spans="1:6" ht="28.5" customHeight="1" x14ac:dyDescent="0.25">
      <c r="A11" s="19">
        <v>4100</v>
      </c>
      <c r="B11" s="20" t="s">
        <v>18</v>
      </c>
      <c r="C11" s="21" t="s">
        <v>17</v>
      </c>
      <c r="D11" s="16">
        <f t="shared" si="0"/>
        <v>366000</v>
      </c>
      <c r="E11" s="16">
        <f>SUM(E12+E16+E18)</f>
        <v>366000</v>
      </c>
      <c r="F11" s="16">
        <f>SUM(F18)</f>
        <v>0</v>
      </c>
    </row>
    <row r="12" spans="1:6" ht="26.25" customHeight="1" x14ac:dyDescent="0.25">
      <c r="A12" s="19">
        <v>4110</v>
      </c>
      <c r="B12" s="17" t="s">
        <v>19</v>
      </c>
      <c r="C12" s="21" t="s">
        <v>17</v>
      </c>
      <c r="D12" s="16">
        <f t="shared" si="0"/>
        <v>366000</v>
      </c>
      <c r="E12" s="16">
        <f>SUM(E13:E15)</f>
        <v>366000</v>
      </c>
      <c r="F12" s="22" t="s">
        <v>4</v>
      </c>
    </row>
    <row r="13" spans="1:6" ht="18" customHeight="1" x14ac:dyDescent="0.25">
      <c r="A13" s="19">
        <v>4111</v>
      </c>
      <c r="B13" s="23" t="s">
        <v>20</v>
      </c>
      <c r="C13" s="2" t="s">
        <v>21</v>
      </c>
      <c r="D13" s="16">
        <f t="shared" si="0"/>
        <v>224000</v>
      </c>
      <c r="E13" s="16">
        <f>SUMIFS('[1]Հատված 6'!$H$9:$H$568,'[1]Հատված 6'!$D$9:$D$568,'[1]Հատված 3'!C13)</f>
        <v>224000</v>
      </c>
      <c r="F13" s="22"/>
    </row>
    <row r="14" spans="1:6" x14ac:dyDescent="0.25">
      <c r="A14" s="19">
        <v>4112</v>
      </c>
      <c r="B14" s="23" t="s">
        <v>22</v>
      </c>
      <c r="C14" s="24" t="s">
        <v>23</v>
      </c>
      <c r="D14" s="16">
        <f t="shared" si="0"/>
        <v>142000</v>
      </c>
      <c r="E14" s="16">
        <f>SUMIFS('[1]Հատված 6'!$H$9:$H$568,'[1]Հատված 6'!$D$9:$D$568,'[1]Հատված 3'!C14)</f>
        <v>142000</v>
      </c>
      <c r="F14" s="22" t="s">
        <v>4</v>
      </c>
    </row>
    <row r="15" spans="1:6" x14ac:dyDescent="0.25">
      <c r="A15" s="19">
        <v>4114</v>
      </c>
      <c r="B15" s="23" t="s">
        <v>24</v>
      </c>
      <c r="C15" s="24" t="s">
        <v>25</v>
      </c>
      <c r="D15" s="16">
        <f t="shared" si="0"/>
        <v>0</v>
      </c>
      <c r="E15" s="16">
        <f>SUMIFS('[1]Հատված 6'!$H$9:$H$568,'[1]Հատված 6'!$D$9:$D$568,'[1]Հատված 3'!C15)</f>
        <v>0</v>
      </c>
      <c r="F15" s="22" t="s">
        <v>4</v>
      </c>
    </row>
    <row r="16" spans="1:6" ht="24" customHeight="1" x14ac:dyDescent="0.25">
      <c r="A16" s="19">
        <v>4120</v>
      </c>
      <c r="B16" s="25" t="s">
        <v>26</v>
      </c>
      <c r="C16" s="3" t="s">
        <v>17</v>
      </c>
      <c r="D16" s="16">
        <f t="shared" si="0"/>
        <v>0</v>
      </c>
      <c r="E16" s="16">
        <f>E17</f>
        <v>0</v>
      </c>
      <c r="F16" s="22" t="s">
        <v>4</v>
      </c>
    </row>
    <row r="17" spans="1:6" ht="13.5" customHeight="1" x14ac:dyDescent="0.25">
      <c r="A17" s="19">
        <v>4121</v>
      </c>
      <c r="B17" s="23" t="s">
        <v>27</v>
      </c>
      <c r="C17" s="24" t="s">
        <v>28</v>
      </c>
      <c r="D17" s="16">
        <f t="shared" si="0"/>
        <v>0</v>
      </c>
      <c r="E17" s="16">
        <f>SUMIFS('[1]Հատված 6'!$H$9:$H$568,'[1]Հատված 6'!$D$9:$D$568,'[1]Հատված 3'!C17)</f>
        <v>0</v>
      </c>
      <c r="F17" s="22" t="s">
        <v>4</v>
      </c>
    </row>
    <row r="18" spans="1:6" ht="30.75" customHeight="1" x14ac:dyDescent="0.25">
      <c r="A18" s="19">
        <v>4130</v>
      </c>
      <c r="B18" s="25" t="s">
        <v>29</v>
      </c>
      <c r="C18" s="3" t="s">
        <v>17</v>
      </c>
      <c r="D18" s="16">
        <f t="shared" si="0"/>
        <v>0</v>
      </c>
      <c r="E18" s="16">
        <v>0</v>
      </c>
      <c r="F18" s="22" t="s">
        <v>4</v>
      </c>
    </row>
    <row r="19" spans="1:6" ht="18.75" customHeight="1" x14ac:dyDescent="0.25">
      <c r="A19" s="19">
        <v>4131</v>
      </c>
      <c r="B19" s="25" t="s">
        <v>30</v>
      </c>
      <c r="C19" s="2" t="s">
        <v>31</v>
      </c>
      <c r="D19" s="16">
        <f t="shared" si="0"/>
        <v>0</v>
      </c>
      <c r="E19" s="16">
        <f>SUMIFS('[1]Հատված 6'!$H$9:$H$568,'[1]Հատված 6'!$D$9:$D$568,'[1]Հատված 3'!C19)</f>
        <v>0</v>
      </c>
      <c r="F19" s="16"/>
    </row>
    <row r="20" spans="1:6" ht="36.75" customHeight="1" x14ac:dyDescent="0.25">
      <c r="A20" s="19">
        <v>4200</v>
      </c>
      <c r="B20" s="17" t="s">
        <v>32</v>
      </c>
      <c r="C20" s="3" t="s">
        <v>17</v>
      </c>
      <c r="D20" s="26">
        <f t="shared" si="0"/>
        <v>231450</v>
      </c>
      <c r="E20" s="26">
        <f>E21+E29+E33+E42+E44+E47</f>
        <v>231450</v>
      </c>
      <c r="F20" s="22" t="s">
        <v>4</v>
      </c>
    </row>
    <row r="21" spans="1:6" ht="14.25" customHeight="1" x14ac:dyDescent="0.25">
      <c r="A21" s="19">
        <v>4210</v>
      </c>
      <c r="B21" s="25" t="s">
        <v>33</v>
      </c>
      <c r="C21" s="3" t="s">
        <v>17</v>
      </c>
      <c r="D21" s="16">
        <f t="shared" si="0"/>
        <v>57850</v>
      </c>
      <c r="E21" s="16">
        <f>SUM(E23:E28)</f>
        <v>57850</v>
      </c>
      <c r="F21" s="27" t="s">
        <v>4</v>
      </c>
    </row>
    <row r="22" spans="1:6" x14ac:dyDescent="0.25">
      <c r="A22" s="19">
        <v>4211</v>
      </c>
      <c r="B22" s="23" t="s">
        <v>34</v>
      </c>
      <c r="C22" s="24" t="s">
        <v>35</v>
      </c>
      <c r="D22" s="16">
        <f t="shared" si="0"/>
        <v>0</v>
      </c>
      <c r="E22" s="16">
        <f>SUMIFS('[1]Հատված 6'!$H$9:$H$568,'[1]Հատված 6'!$D$9:$D$568,'[1]Հատված 3'!C22)</f>
        <v>0</v>
      </c>
      <c r="F22" s="22" t="s">
        <v>4</v>
      </c>
    </row>
    <row r="23" spans="1:6" x14ac:dyDescent="0.25">
      <c r="A23" s="19">
        <v>4212</v>
      </c>
      <c r="B23" s="25" t="s">
        <v>36</v>
      </c>
      <c r="C23" s="24" t="s">
        <v>37</v>
      </c>
      <c r="D23" s="16">
        <f t="shared" si="0"/>
        <v>22500</v>
      </c>
      <c r="E23" s="16">
        <f>SUMIFS('[1]Հատված 6'!$H$9:$H$568,'[1]Հատված 6'!$D$9:$D$568,'[1]Հատված 3'!C23)</f>
        <v>22500</v>
      </c>
      <c r="F23" s="22" t="s">
        <v>4</v>
      </c>
    </row>
    <row r="24" spans="1:6" x14ac:dyDescent="0.25">
      <c r="A24" s="19">
        <v>4213</v>
      </c>
      <c r="B24" s="23" t="s">
        <v>38</v>
      </c>
      <c r="C24" s="24" t="s">
        <v>39</v>
      </c>
      <c r="D24" s="16">
        <f>SUM(E24:F24)</f>
        <v>15700</v>
      </c>
      <c r="E24" s="16">
        <f>SUMIFS('[1]Հատված 6'!$H$9:$H$568,'[1]Հատված 6'!$D$9:$D$568,'[1]Հատված 3'!C24)</f>
        <v>15700</v>
      </c>
      <c r="F24" s="22" t="s">
        <v>4</v>
      </c>
    </row>
    <row r="25" spans="1:6" x14ac:dyDescent="0.25">
      <c r="A25" s="19">
        <v>4214</v>
      </c>
      <c r="B25" s="23" t="s">
        <v>40</v>
      </c>
      <c r="C25" s="24" t="s">
        <v>41</v>
      </c>
      <c r="D25" s="16">
        <f t="shared" si="0"/>
        <v>1150</v>
      </c>
      <c r="E25" s="16">
        <f>SUMIFS('[1]Հատված 6'!$H$9:$H$568,'[1]Հատված 6'!$D$9:$D$568,'[1]Հատված 3'!C25)</f>
        <v>1150</v>
      </c>
      <c r="F25" s="22" t="s">
        <v>4</v>
      </c>
    </row>
    <row r="26" spans="1:6" x14ac:dyDescent="0.25">
      <c r="A26" s="19">
        <v>4215</v>
      </c>
      <c r="B26" s="23" t="s">
        <v>42</v>
      </c>
      <c r="C26" s="24" t="s">
        <v>43</v>
      </c>
      <c r="D26" s="16">
        <f t="shared" si="0"/>
        <v>1000</v>
      </c>
      <c r="E26" s="16">
        <f>SUMIFS('[1]Հատված 6'!$H$9:$H$568,'[1]Հատված 6'!$D$9:$D$568,'[1]Հատված 3'!C26)</f>
        <v>1000</v>
      </c>
      <c r="F26" s="22" t="s">
        <v>4</v>
      </c>
    </row>
    <row r="27" spans="1:6" ht="18.75" customHeight="1" x14ac:dyDescent="0.25">
      <c r="A27" s="19">
        <v>4216</v>
      </c>
      <c r="B27" s="23" t="s">
        <v>44</v>
      </c>
      <c r="C27" s="24" t="s">
        <v>45</v>
      </c>
      <c r="D27" s="16">
        <f t="shared" si="0"/>
        <v>17000</v>
      </c>
      <c r="E27" s="16">
        <f>SUMIFS('[1]Հատված 6'!$H$9:$H$568,'[1]Հատված 6'!$D$9:$D$568,'[1]Հատված 3'!C27)</f>
        <v>17000</v>
      </c>
      <c r="F27" s="22" t="s">
        <v>4</v>
      </c>
    </row>
    <row r="28" spans="1:6" x14ac:dyDescent="0.25">
      <c r="A28" s="19">
        <v>4217</v>
      </c>
      <c r="B28" s="23" t="s">
        <v>46</v>
      </c>
      <c r="C28" s="24" t="s">
        <v>47</v>
      </c>
      <c r="D28" s="16">
        <f t="shared" si="0"/>
        <v>500</v>
      </c>
      <c r="E28" s="16">
        <f>SUMIFS('[1]Հատված 6'!$H$9:$H$568,'[1]Հատված 6'!$D$9:$D$568,'[1]Հատված 3'!C28)</f>
        <v>500</v>
      </c>
      <c r="F28" s="22" t="s">
        <v>4</v>
      </c>
    </row>
    <row r="29" spans="1:6" ht="37.5" customHeight="1" x14ac:dyDescent="0.25">
      <c r="A29" s="19">
        <v>4220</v>
      </c>
      <c r="B29" s="25" t="s">
        <v>48</v>
      </c>
      <c r="C29" s="3" t="s">
        <v>17</v>
      </c>
      <c r="D29" s="26">
        <f t="shared" si="0"/>
        <v>3000</v>
      </c>
      <c r="E29" s="26">
        <f>E30+E31+E32</f>
        <v>3000</v>
      </c>
      <c r="F29" s="22" t="s">
        <v>4</v>
      </c>
    </row>
    <row r="30" spans="1:6" x14ac:dyDescent="0.25">
      <c r="A30" s="19">
        <v>4221</v>
      </c>
      <c r="B30" s="23" t="s">
        <v>49</v>
      </c>
      <c r="C30" s="12">
        <v>4221</v>
      </c>
      <c r="D30" s="16">
        <f t="shared" si="0"/>
        <v>1000</v>
      </c>
      <c r="E30" s="16">
        <f>SUMIFS('[1]Հատված 6'!$H$9:$H$568,'[1]Հատված 6'!$D$9:$D$568,'[1]Հատված 3'!C30)</f>
        <v>1000</v>
      </c>
      <c r="F30" s="22" t="s">
        <v>4</v>
      </c>
    </row>
    <row r="31" spans="1:6" ht="16.5" customHeight="1" x14ac:dyDescent="0.25">
      <c r="A31" s="19">
        <v>4222</v>
      </c>
      <c r="B31" s="23" t="s">
        <v>50</v>
      </c>
      <c r="C31" s="24" t="s">
        <v>51</v>
      </c>
      <c r="D31" s="16">
        <f t="shared" si="0"/>
        <v>2000</v>
      </c>
      <c r="E31" s="16">
        <f>SUMIFS('[1]Հատված 6'!$H$9:$H$568,'[1]Հատված 6'!$D$9:$D$568,'[1]Հատված 3'!C31)</f>
        <v>2000</v>
      </c>
      <c r="F31" s="22" t="s">
        <v>4</v>
      </c>
    </row>
    <row r="32" spans="1:6" x14ac:dyDescent="0.25">
      <c r="A32" s="19">
        <v>4223</v>
      </c>
      <c r="B32" s="23" t="s">
        <v>52</v>
      </c>
      <c r="C32" s="24" t="s">
        <v>53</v>
      </c>
      <c r="D32" s="16">
        <f t="shared" si="0"/>
        <v>0</v>
      </c>
      <c r="E32" s="16">
        <f>SUMIFS('[1]Հատված 6'!$H$9:$H$568,'[1]Հատված 6'!$D$9:$D$568,'[1]Հատված 3'!C32)</f>
        <v>0</v>
      </c>
      <c r="F32" s="22" t="s">
        <v>4</v>
      </c>
    </row>
    <row r="33" spans="1:6" ht="36.75" customHeight="1" x14ac:dyDescent="0.25">
      <c r="A33" s="19">
        <v>4230</v>
      </c>
      <c r="B33" s="25" t="s">
        <v>54</v>
      </c>
      <c r="C33" s="3" t="s">
        <v>17</v>
      </c>
      <c r="D33" s="26">
        <f t="shared" si="0"/>
        <v>75400</v>
      </c>
      <c r="E33" s="26">
        <f>SUM(E34:E41)</f>
        <v>75400</v>
      </c>
      <c r="F33" s="22" t="s">
        <v>4</v>
      </c>
    </row>
    <row r="34" spans="1:6" x14ac:dyDescent="0.25">
      <c r="A34" s="19">
        <v>4231</v>
      </c>
      <c r="B34" s="23" t="s">
        <v>55</v>
      </c>
      <c r="C34" s="24" t="s">
        <v>56</v>
      </c>
      <c r="D34" s="16">
        <f t="shared" si="0"/>
        <v>1000</v>
      </c>
      <c r="E34" s="16">
        <f>SUMIFS('[1]Հատված 6'!$H$9:$H$568,'[1]Հատված 6'!$D$9:$D$568,'[1]Հատված 3'!C34)</f>
        <v>1000</v>
      </c>
      <c r="F34" s="22" t="s">
        <v>4</v>
      </c>
    </row>
    <row r="35" spans="1:6" x14ac:dyDescent="0.25">
      <c r="A35" s="19">
        <v>4232</v>
      </c>
      <c r="B35" s="23" t="s">
        <v>57</v>
      </c>
      <c r="C35" s="24" t="s">
        <v>58</v>
      </c>
      <c r="D35" s="16">
        <f t="shared" si="0"/>
        <v>6500</v>
      </c>
      <c r="E35" s="16">
        <f>SUMIFS('[1]Հատված 6'!$H$9:$H$568,'[1]Հատված 6'!$D$9:$D$568,'[1]Հատված 3'!C35)</f>
        <v>6500</v>
      </c>
      <c r="F35" s="22" t="s">
        <v>4</v>
      </c>
    </row>
    <row r="36" spans="1:6" ht="15.75" customHeight="1" x14ac:dyDescent="0.25">
      <c r="A36" s="19">
        <v>4233</v>
      </c>
      <c r="B36" s="23" t="s">
        <v>59</v>
      </c>
      <c r="C36" s="24" t="s">
        <v>60</v>
      </c>
      <c r="D36" s="16">
        <f t="shared" si="0"/>
        <v>500</v>
      </c>
      <c r="E36" s="16">
        <f>SUMIFS('[1]Հատված 6'!$H$9:$H$568,'[1]Հատված 6'!$D$9:$D$568,'[1]Հատված 3'!C36)</f>
        <v>500</v>
      </c>
      <c r="F36" s="22" t="s">
        <v>4</v>
      </c>
    </row>
    <row r="37" spans="1:6" x14ac:dyDescent="0.25">
      <c r="A37" s="19">
        <v>4234</v>
      </c>
      <c r="B37" s="23" t="s">
        <v>61</v>
      </c>
      <c r="C37" s="24" t="s">
        <v>62</v>
      </c>
      <c r="D37" s="16">
        <f t="shared" si="0"/>
        <v>12200</v>
      </c>
      <c r="E37" s="16">
        <f>SUMIFS('[1]Հատված 6'!$H$9:$H$568,'[1]Հատված 6'!$D$9:$D$568,'[1]Հատված 3'!C37)</f>
        <v>12200</v>
      </c>
      <c r="F37" s="22" t="s">
        <v>4</v>
      </c>
    </row>
    <row r="38" spans="1:6" x14ac:dyDescent="0.25">
      <c r="A38" s="19">
        <v>4235</v>
      </c>
      <c r="B38" s="20" t="s">
        <v>63</v>
      </c>
      <c r="C38" s="55">
        <v>4235</v>
      </c>
      <c r="D38" s="16">
        <f t="shared" si="0"/>
        <v>2000</v>
      </c>
      <c r="E38" s="16">
        <f>SUMIFS('[1]Հատված 6'!$H$9:$H$568,'[1]Հատված 6'!$D$9:$D$568,'[1]Հատված 3'!C38)</f>
        <v>2000</v>
      </c>
      <c r="F38" s="22" t="s">
        <v>4</v>
      </c>
    </row>
    <row r="39" spans="1:6" ht="13.5" customHeight="1" x14ac:dyDescent="0.25">
      <c r="A39" s="19">
        <v>4236</v>
      </c>
      <c r="B39" s="23" t="s">
        <v>64</v>
      </c>
      <c r="C39" s="24" t="s">
        <v>65</v>
      </c>
      <c r="D39" s="16">
        <f t="shared" si="0"/>
        <v>1000</v>
      </c>
      <c r="E39" s="16">
        <f>SUMIFS('[1]Հատված 6'!$H$9:$H$568,'[1]Հատված 6'!$D$9:$D$568,'[1]Հատված 3'!C39)</f>
        <v>1000</v>
      </c>
      <c r="F39" s="22" t="s">
        <v>4</v>
      </c>
    </row>
    <row r="40" spans="1:6" x14ac:dyDescent="0.25">
      <c r="A40" s="19">
        <v>4237</v>
      </c>
      <c r="B40" s="23" t="s">
        <v>66</v>
      </c>
      <c r="C40" s="24" t="s">
        <v>67</v>
      </c>
      <c r="D40" s="16">
        <f t="shared" si="0"/>
        <v>4500</v>
      </c>
      <c r="E40" s="16">
        <f>SUMIFS('[1]Հատված 6'!$H$9:$H$568,'[1]Հատված 6'!$D$9:$D$568,'[1]Հատված 3'!C40)</f>
        <v>4500</v>
      </c>
      <c r="F40" s="22" t="s">
        <v>4</v>
      </c>
    </row>
    <row r="41" spans="1:6" x14ac:dyDescent="0.25">
      <c r="A41" s="19">
        <v>4238</v>
      </c>
      <c r="B41" s="23" t="s">
        <v>68</v>
      </c>
      <c r="C41" s="24" t="s">
        <v>69</v>
      </c>
      <c r="D41" s="16">
        <f t="shared" si="0"/>
        <v>47700</v>
      </c>
      <c r="E41" s="16">
        <f>SUMIFS('[1]Հատված 6'!$H$9:$H$568,'[1]Հատված 6'!$D$9:$D$568,'[1]Հատված 3'!C41)</f>
        <v>47700</v>
      </c>
      <c r="F41" s="22" t="s">
        <v>4</v>
      </c>
    </row>
    <row r="42" spans="1:6" ht="24" customHeight="1" x14ac:dyDescent="0.25">
      <c r="A42" s="19">
        <v>4240</v>
      </c>
      <c r="B42" s="25" t="s">
        <v>70</v>
      </c>
      <c r="C42" s="3" t="s">
        <v>17</v>
      </c>
      <c r="D42" s="26">
        <f t="shared" si="0"/>
        <v>7200</v>
      </c>
      <c r="E42" s="26">
        <f>E43</f>
        <v>7200</v>
      </c>
      <c r="F42" s="22" t="s">
        <v>4</v>
      </c>
    </row>
    <row r="43" spans="1:6" x14ac:dyDescent="0.25">
      <c r="A43" s="19">
        <v>4241</v>
      </c>
      <c r="B43" s="23" t="s">
        <v>71</v>
      </c>
      <c r="C43" s="24" t="s">
        <v>72</v>
      </c>
      <c r="D43" s="16">
        <f t="shared" si="0"/>
        <v>7200</v>
      </c>
      <c r="E43" s="16">
        <f>SUMIFS('[1]Հատված 6'!$H$9:$H$568,'[1]Հատված 6'!$D$9:$D$568,'[1]Հատված 3'!C43)</f>
        <v>7200</v>
      </c>
      <c r="F43" s="22" t="s">
        <v>4</v>
      </c>
    </row>
    <row r="44" spans="1:6" ht="24" customHeight="1" x14ac:dyDescent="0.25">
      <c r="A44" s="19">
        <v>4250</v>
      </c>
      <c r="B44" s="25" t="s">
        <v>73</v>
      </c>
      <c r="C44" s="3" t="s">
        <v>17</v>
      </c>
      <c r="D44" s="26">
        <f t="shared" si="0"/>
        <v>66500</v>
      </c>
      <c r="E44" s="16">
        <f>E45+E46</f>
        <v>66500</v>
      </c>
      <c r="F44" s="22" t="s">
        <v>4</v>
      </c>
    </row>
    <row r="45" spans="1:6" x14ac:dyDescent="0.25">
      <c r="A45" s="19">
        <v>4251</v>
      </c>
      <c r="B45" s="23" t="s">
        <v>74</v>
      </c>
      <c r="C45" s="24" t="s">
        <v>75</v>
      </c>
      <c r="D45" s="16">
        <f t="shared" si="0"/>
        <v>61000</v>
      </c>
      <c r="E45" s="16">
        <f>SUMIFS('[1]Հատված 6'!$H$9:$H$568,'[1]Հատված 6'!$D$9:$D$568,'[1]Հատված 3'!C45)</f>
        <v>61000</v>
      </c>
      <c r="F45" s="22" t="s">
        <v>4</v>
      </c>
    </row>
    <row r="46" spans="1:6" x14ac:dyDescent="0.25">
      <c r="A46" s="19">
        <v>4252</v>
      </c>
      <c r="B46" s="23" t="s">
        <v>76</v>
      </c>
      <c r="C46" s="24" t="s">
        <v>77</v>
      </c>
      <c r="D46" s="16">
        <f t="shared" si="0"/>
        <v>5500</v>
      </c>
      <c r="E46" s="16">
        <f>SUMIFS('[1]Հատված 6'!$H$9:$H$568,'[1]Հատված 6'!$D$9:$D$568,'[1]Հատված 3'!C46)</f>
        <v>5500</v>
      </c>
      <c r="F46" s="22" t="s">
        <v>4</v>
      </c>
    </row>
    <row r="47" spans="1:6" ht="12.75" customHeight="1" x14ac:dyDescent="0.25">
      <c r="A47" s="19">
        <v>4260</v>
      </c>
      <c r="B47" s="25" t="s">
        <v>78</v>
      </c>
      <c r="C47" s="3" t="s">
        <v>17</v>
      </c>
      <c r="D47" s="26">
        <f t="shared" si="0"/>
        <v>21500</v>
      </c>
      <c r="E47" s="26">
        <f>SUM(E48:E55)</f>
        <v>21500</v>
      </c>
      <c r="F47" s="22" t="s">
        <v>4</v>
      </c>
    </row>
    <row r="48" spans="1:6" x14ac:dyDescent="0.25">
      <c r="A48" s="19">
        <v>4261</v>
      </c>
      <c r="B48" s="23" t="s">
        <v>79</v>
      </c>
      <c r="C48" s="24" t="s">
        <v>80</v>
      </c>
      <c r="D48" s="16">
        <f t="shared" si="0"/>
        <v>7700</v>
      </c>
      <c r="E48" s="16">
        <f>SUMIFS('[1]Հատված 6'!$H$9:$H$568,'[1]Հատված 6'!$D$9:$D$568,'[1]Հատված 3'!C48)</f>
        <v>7700</v>
      </c>
      <c r="F48" s="22" t="s">
        <v>4</v>
      </c>
    </row>
    <row r="49" spans="1:6" x14ac:dyDescent="0.25">
      <c r="A49" s="19">
        <v>4262</v>
      </c>
      <c r="B49" s="23" t="s">
        <v>81</v>
      </c>
      <c r="C49" s="24" t="s">
        <v>82</v>
      </c>
      <c r="D49" s="16">
        <f t="shared" si="0"/>
        <v>0</v>
      </c>
      <c r="E49" s="16">
        <f>SUMIFS('[1]Հատված 6'!$H$9:$H$568,'[1]Հատված 6'!$D$9:$D$568,'[1]Հատված 3'!C49)</f>
        <v>0</v>
      </c>
      <c r="F49" s="22" t="s">
        <v>4</v>
      </c>
    </row>
    <row r="50" spans="1:6" ht="24" customHeight="1" x14ac:dyDescent="0.25">
      <c r="A50" s="19">
        <v>4263</v>
      </c>
      <c r="B50" s="23" t="s">
        <v>83</v>
      </c>
      <c r="C50" s="24" t="s">
        <v>84</v>
      </c>
      <c r="D50" s="16">
        <f t="shared" si="0"/>
        <v>0</v>
      </c>
      <c r="E50" s="16">
        <f>SUMIFS('[1]Հատված 6'!$H$9:$H$568,'[1]Հատված 6'!$D$9:$D$568,'[1]Հատված 3'!C50)</f>
        <v>0</v>
      </c>
      <c r="F50" s="22" t="s">
        <v>4</v>
      </c>
    </row>
    <row r="51" spans="1:6" x14ac:dyDescent="0.25">
      <c r="A51" s="19">
        <v>4264</v>
      </c>
      <c r="B51" s="29" t="s">
        <v>85</v>
      </c>
      <c r="C51" s="24" t="s">
        <v>86</v>
      </c>
      <c r="D51" s="16">
        <f t="shared" si="0"/>
        <v>6000</v>
      </c>
      <c r="E51" s="16">
        <f>SUMIFS('[1]Հատված 6'!$H$9:$H$568,'[1]Հատված 6'!$D$9:$D$568,'[1]Հատված 3'!C51)</f>
        <v>6000</v>
      </c>
      <c r="F51" s="22" t="s">
        <v>4</v>
      </c>
    </row>
    <row r="52" spans="1:6" ht="15.75" customHeight="1" x14ac:dyDescent="0.25">
      <c r="A52" s="19">
        <v>4265</v>
      </c>
      <c r="B52" s="29" t="s">
        <v>87</v>
      </c>
      <c r="C52" s="24" t="s">
        <v>88</v>
      </c>
      <c r="D52" s="16">
        <f t="shared" si="0"/>
        <v>0</v>
      </c>
      <c r="E52" s="16">
        <f>SUMIFS('[1]Հատված 6'!$H$9:$H$568,'[1]Հատված 6'!$D$9:$D$568,'[1]Հատված 3'!C52)</f>
        <v>0</v>
      </c>
      <c r="F52" s="22" t="s">
        <v>4</v>
      </c>
    </row>
    <row r="53" spans="1:6" x14ac:dyDescent="0.25">
      <c r="A53" s="19">
        <v>4266</v>
      </c>
      <c r="B53" s="29" t="s">
        <v>89</v>
      </c>
      <c r="C53" s="24" t="s">
        <v>90</v>
      </c>
      <c r="D53" s="16">
        <f t="shared" si="0"/>
        <v>0</v>
      </c>
      <c r="E53" s="16">
        <f>SUMIFS('[1]Հատված 6'!$H$9:$H$568,'[1]Հատված 6'!$D$9:$D$568,'[1]Հատված 3'!C53)</f>
        <v>0</v>
      </c>
      <c r="F53" s="22" t="s">
        <v>4</v>
      </c>
    </row>
    <row r="54" spans="1:6" x14ac:dyDescent="0.25">
      <c r="A54" s="19">
        <v>4267</v>
      </c>
      <c r="B54" s="29" t="s">
        <v>91</v>
      </c>
      <c r="C54" s="24" t="s">
        <v>92</v>
      </c>
      <c r="D54" s="16">
        <f t="shared" si="0"/>
        <v>1300</v>
      </c>
      <c r="E54" s="16">
        <f>SUMIFS('[1]Հատված 6'!$H$9:$H$568,'[1]Հատված 6'!$D$9:$D$568,'[1]Հատված 3'!C54)</f>
        <v>1300</v>
      </c>
      <c r="F54" s="22" t="s">
        <v>4</v>
      </c>
    </row>
    <row r="55" spans="1:6" ht="14.25" customHeight="1" x14ac:dyDescent="0.25">
      <c r="A55" s="19">
        <v>4268</v>
      </c>
      <c r="B55" s="29" t="s">
        <v>93</v>
      </c>
      <c r="C55" s="24" t="s">
        <v>94</v>
      </c>
      <c r="D55" s="16">
        <f t="shared" si="0"/>
        <v>6500</v>
      </c>
      <c r="E55" s="16">
        <f>SUMIFS('[1]Հատված 6'!$H$9:$H$568,'[1]Հատված 6'!$D$9:$D$568,'[1]Հատված 3'!C55)</f>
        <v>6500</v>
      </c>
      <c r="F55" s="22" t="s">
        <v>4</v>
      </c>
    </row>
    <row r="56" spans="1:6" ht="15" customHeight="1" x14ac:dyDescent="0.25">
      <c r="A56" s="19">
        <v>4300</v>
      </c>
      <c r="B56" s="30" t="s">
        <v>95</v>
      </c>
      <c r="C56" s="3" t="s">
        <v>17</v>
      </c>
      <c r="D56" s="26">
        <f t="shared" si="0"/>
        <v>0</v>
      </c>
      <c r="E56" s="26">
        <f>E57</f>
        <v>0</v>
      </c>
      <c r="F56" s="22" t="s">
        <v>4</v>
      </c>
    </row>
    <row r="57" spans="1:6" ht="13.5" customHeight="1" x14ac:dyDescent="0.25">
      <c r="A57" s="19">
        <v>4310</v>
      </c>
      <c r="B57" s="30" t="s">
        <v>96</v>
      </c>
      <c r="C57" s="3" t="s">
        <v>17</v>
      </c>
      <c r="D57" s="16">
        <f t="shared" si="0"/>
        <v>0</v>
      </c>
      <c r="E57" s="16">
        <f>E58+E59</f>
        <v>0</v>
      </c>
      <c r="F57" s="16"/>
    </row>
    <row r="58" spans="1:6" ht="18.75" customHeight="1" x14ac:dyDescent="0.25">
      <c r="A58" s="19">
        <v>4311</v>
      </c>
      <c r="B58" s="29" t="s">
        <v>97</v>
      </c>
      <c r="C58" s="24" t="s">
        <v>98</v>
      </c>
      <c r="D58" s="16">
        <f t="shared" si="0"/>
        <v>0</v>
      </c>
      <c r="E58" s="16">
        <f>SUMIFS('[1]Հատված 6'!$H$9:$H$568,'[1]Հատված 6'!$D$9:$D$568,'[1]Հատված 3'!C58)</f>
        <v>0</v>
      </c>
      <c r="F58" s="22" t="s">
        <v>4</v>
      </c>
    </row>
    <row r="59" spans="1:6" ht="18.75" customHeight="1" x14ac:dyDescent="0.25">
      <c r="A59" s="19">
        <v>4312</v>
      </c>
      <c r="B59" s="29" t="s">
        <v>99</v>
      </c>
      <c r="C59" s="24" t="s">
        <v>100</v>
      </c>
      <c r="D59" s="16">
        <f t="shared" si="0"/>
        <v>0</v>
      </c>
      <c r="E59" s="16">
        <f>SUMIFS('[1]Հատված 6'!$H$9:$H$568,'[1]Հատված 6'!$D$9:$D$568,'[1]Հատված 3'!C59)</f>
        <v>0</v>
      </c>
      <c r="F59" s="22" t="s">
        <v>4</v>
      </c>
    </row>
    <row r="60" spans="1:6" ht="13.5" customHeight="1" x14ac:dyDescent="0.25">
      <c r="A60" s="19">
        <v>4320</v>
      </c>
      <c r="B60" s="30" t="s">
        <v>101</v>
      </c>
      <c r="C60" s="3" t="s">
        <v>17</v>
      </c>
      <c r="D60" s="16">
        <f t="shared" si="0"/>
        <v>0</v>
      </c>
      <c r="E60" s="16">
        <f>E61+E62</f>
        <v>0</v>
      </c>
      <c r="F60" s="22"/>
    </row>
    <row r="61" spans="1:6" ht="15.75" customHeight="1" x14ac:dyDescent="0.25">
      <c r="A61" s="19">
        <v>4321</v>
      </c>
      <c r="B61" s="29" t="s">
        <v>102</v>
      </c>
      <c r="C61" s="24" t="s">
        <v>103</v>
      </c>
      <c r="D61" s="16">
        <f t="shared" si="0"/>
        <v>0</v>
      </c>
      <c r="E61" s="16">
        <f>SUMIFS('[1]Հատված 6'!$H$9:$H$568,'[1]Հատված 6'!$D$9:$D$568,'[1]Հատված 3'!C61)</f>
        <v>0</v>
      </c>
      <c r="F61" s="22" t="s">
        <v>4</v>
      </c>
    </row>
    <row r="62" spans="1:6" ht="15.75" customHeight="1" x14ac:dyDescent="0.25">
      <c r="A62" s="19">
        <v>4322</v>
      </c>
      <c r="B62" s="29" t="s">
        <v>104</v>
      </c>
      <c r="C62" s="24" t="s">
        <v>105</v>
      </c>
      <c r="D62" s="16">
        <f t="shared" si="0"/>
        <v>0</v>
      </c>
      <c r="E62" s="16">
        <f>SUMIFS('[1]Հատված 6'!$H$9:$H$568,'[1]Հատված 6'!$D$9:$D$568,'[1]Հատված 3'!C62)</f>
        <v>0</v>
      </c>
      <c r="F62" s="22" t="s">
        <v>4</v>
      </c>
    </row>
    <row r="63" spans="1:6" ht="23.25" customHeight="1" x14ac:dyDescent="0.25">
      <c r="A63" s="19">
        <v>4330</v>
      </c>
      <c r="B63" s="30" t="s">
        <v>106</v>
      </c>
      <c r="C63" s="3" t="s">
        <v>17</v>
      </c>
      <c r="D63" s="16">
        <f t="shared" si="0"/>
        <v>0</v>
      </c>
      <c r="E63" s="16">
        <f>E64+E65+E66</f>
        <v>0</v>
      </c>
      <c r="F63" s="22" t="s">
        <v>4</v>
      </c>
    </row>
    <row r="64" spans="1:6" ht="21.75" customHeight="1" x14ac:dyDescent="0.25">
      <c r="A64" s="19">
        <v>4331</v>
      </c>
      <c r="B64" s="29" t="s">
        <v>107</v>
      </c>
      <c r="C64" s="24" t="s">
        <v>108</v>
      </c>
      <c r="D64" s="16">
        <f t="shared" si="0"/>
        <v>0</v>
      </c>
      <c r="E64" s="16">
        <f>SUMIFS('[1]Հատված 6'!$H$9:$H$568,'[1]Հատված 6'!$D$9:$D$568,'[1]Հատված 3'!C64)</f>
        <v>0</v>
      </c>
      <c r="F64" s="22" t="s">
        <v>4</v>
      </c>
    </row>
    <row r="65" spans="1:6" ht="15" customHeight="1" x14ac:dyDescent="0.25">
      <c r="A65" s="19">
        <v>4332</v>
      </c>
      <c r="B65" s="29" t="s">
        <v>109</v>
      </c>
      <c r="C65" s="24" t="s">
        <v>110</v>
      </c>
      <c r="D65" s="16">
        <f t="shared" si="0"/>
        <v>0</v>
      </c>
      <c r="E65" s="16">
        <f>SUMIFS('[1]Հատված 6'!$H$9:$H$568,'[1]Հատված 6'!$D$9:$D$568,'[1]Հատված 3'!C65)</f>
        <v>0</v>
      </c>
      <c r="F65" s="22" t="s">
        <v>4</v>
      </c>
    </row>
    <row r="66" spans="1:6" ht="13.5" customHeight="1" x14ac:dyDescent="0.25">
      <c r="A66" s="19">
        <v>4333</v>
      </c>
      <c r="B66" s="29" t="s">
        <v>111</v>
      </c>
      <c r="C66" s="24" t="s">
        <v>112</v>
      </c>
      <c r="D66" s="16">
        <f t="shared" si="0"/>
        <v>0</v>
      </c>
      <c r="E66" s="16">
        <f>SUMIFS('[1]Հատված 6'!$H$9:$H$568,'[1]Հատված 6'!$D$9:$D$568,'[1]Հատված 3'!C66)</f>
        <v>0</v>
      </c>
      <c r="F66" s="22" t="s">
        <v>4</v>
      </c>
    </row>
    <row r="67" spans="1:6" ht="12.75" customHeight="1" x14ac:dyDescent="0.25">
      <c r="A67" s="19">
        <v>4400</v>
      </c>
      <c r="B67" s="29" t="s">
        <v>113</v>
      </c>
      <c r="C67" s="3" t="s">
        <v>17</v>
      </c>
      <c r="D67" s="26">
        <f t="shared" si="0"/>
        <v>446395.5</v>
      </c>
      <c r="E67" s="26">
        <f>E68+E71</f>
        <v>446395.5</v>
      </c>
      <c r="F67" s="22" t="s">
        <v>4</v>
      </c>
    </row>
    <row r="68" spans="1:6" ht="40.5" customHeight="1" x14ac:dyDescent="0.25">
      <c r="A68" s="19">
        <v>4410</v>
      </c>
      <c r="B68" s="30" t="s">
        <v>114</v>
      </c>
      <c r="C68" s="3" t="s">
        <v>17</v>
      </c>
      <c r="D68" s="16">
        <f t="shared" si="0"/>
        <v>446056.2</v>
      </c>
      <c r="E68" s="16">
        <f>E69+E70</f>
        <v>446056.2</v>
      </c>
      <c r="F68" s="16"/>
    </row>
    <row r="69" spans="1:6" ht="24" customHeight="1" x14ac:dyDescent="0.25">
      <c r="A69" s="19">
        <v>4411</v>
      </c>
      <c r="B69" s="29" t="s">
        <v>115</v>
      </c>
      <c r="C69" s="24" t="s">
        <v>116</v>
      </c>
      <c r="D69" s="16">
        <f t="shared" si="0"/>
        <v>446056.2</v>
      </c>
      <c r="E69" s="16">
        <f>SUMIFS('[1]Հատված 6'!$H$9:$H$568,'[1]Հատված 6'!$D$9:$D$568,'[1]Հատված 3'!C69)</f>
        <v>446056.2</v>
      </c>
      <c r="F69" s="22" t="s">
        <v>4</v>
      </c>
    </row>
    <row r="70" spans="1:6" ht="28.15" customHeight="1" x14ac:dyDescent="0.25">
      <c r="A70" s="19">
        <v>4412</v>
      </c>
      <c r="B70" s="29" t="s">
        <v>117</v>
      </c>
      <c r="C70" s="24" t="s">
        <v>118</v>
      </c>
      <c r="D70" s="16">
        <f t="shared" si="0"/>
        <v>0</v>
      </c>
      <c r="E70" s="16">
        <f>SUMIFS('[1]Հատված 6'!$H$9:$H$568,'[1]Հատված 6'!$D$9:$D$568,'[1]Հատված 3'!C70)</f>
        <v>0</v>
      </c>
      <c r="F70" s="22" t="s">
        <v>4</v>
      </c>
    </row>
    <row r="71" spans="1:6" ht="13.5" customHeight="1" x14ac:dyDescent="0.25">
      <c r="A71" s="19">
        <v>4420</v>
      </c>
      <c r="B71" s="30" t="s">
        <v>119</v>
      </c>
      <c r="C71" s="3" t="s">
        <v>17</v>
      </c>
      <c r="D71" s="16">
        <f t="shared" si="0"/>
        <v>339.3</v>
      </c>
      <c r="E71" s="16">
        <f>E72+E73</f>
        <v>339.3</v>
      </c>
      <c r="F71" s="22"/>
    </row>
    <row r="72" spans="1:6" ht="24.6" customHeight="1" x14ac:dyDescent="0.25">
      <c r="A72" s="19">
        <v>4421</v>
      </c>
      <c r="B72" s="29" t="s">
        <v>120</v>
      </c>
      <c r="C72" s="24" t="s">
        <v>121</v>
      </c>
      <c r="D72" s="16">
        <f t="shared" si="0"/>
        <v>0</v>
      </c>
      <c r="E72" s="16">
        <f>SUMIFS('[1]Հատված 6'!$H$9:$H$568,'[1]Հատված 6'!$D$9:$D$568,'[1]Հատված 3'!C72)</f>
        <v>0</v>
      </c>
      <c r="F72" s="22" t="s">
        <v>4</v>
      </c>
    </row>
    <row r="73" spans="1:6" ht="24" customHeight="1" x14ac:dyDescent="0.25">
      <c r="A73" s="19">
        <v>4422</v>
      </c>
      <c r="B73" s="29" t="s">
        <v>122</v>
      </c>
      <c r="C73" s="24" t="s">
        <v>123</v>
      </c>
      <c r="D73" s="16">
        <f t="shared" si="0"/>
        <v>339.3</v>
      </c>
      <c r="E73" s="16">
        <f>SUMIFS('[1]Հատված 6'!$H$9:$H$568,'[1]Հատված 6'!$D$9:$D$568,'[1]Հատված 3'!C73)</f>
        <v>339.3</v>
      </c>
      <c r="F73" s="22" t="s">
        <v>4</v>
      </c>
    </row>
    <row r="74" spans="1:6" ht="13.5" customHeight="1" x14ac:dyDescent="0.25">
      <c r="A74" s="19">
        <v>4500</v>
      </c>
      <c r="B74" s="29" t="s">
        <v>124</v>
      </c>
      <c r="C74" s="3" t="s">
        <v>17</v>
      </c>
      <c r="D74" s="26">
        <f t="shared" ref="D74:D137" si="1">SUM(E74:F74)</f>
        <v>21761</v>
      </c>
      <c r="E74" s="26">
        <f>E75+E78+E90+E81</f>
        <v>21761</v>
      </c>
      <c r="F74" s="22" t="s">
        <v>4</v>
      </c>
    </row>
    <row r="75" spans="1:6" ht="23.25" customHeight="1" x14ac:dyDescent="0.25">
      <c r="A75" s="19">
        <v>4510</v>
      </c>
      <c r="B75" s="29" t="s">
        <v>125</v>
      </c>
      <c r="C75" s="3" t="s">
        <v>17</v>
      </c>
      <c r="D75" s="16">
        <f t="shared" si="1"/>
        <v>0</v>
      </c>
      <c r="E75" s="16">
        <f>E76+E77</f>
        <v>0</v>
      </c>
      <c r="F75" s="16"/>
    </row>
    <row r="76" spans="1:6" ht="24.75" customHeight="1" x14ac:dyDescent="0.25">
      <c r="A76" s="19">
        <v>4511</v>
      </c>
      <c r="B76" s="31" t="s">
        <v>126</v>
      </c>
      <c r="C76" s="24" t="s">
        <v>127</v>
      </c>
      <c r="D76" s="16">
        <f t="shared" si="1"/>
        <v>0</v>
      </c>
      <c r="E76" s="16">
        <f>SUMIFS('[1]Հատված 6'!$H$9:$H$568,'[1]Հատված 6'!$D$9:$D$568,'[1]Հատված 3'!C76)</f>
        <v>0</v>
      </c>
      <c r="F76" s="22" t="s">
        <v>4</v>
      </c>
    </row>
    <row r="77" spans="1:6" ht="24.75" customHeight="1" x14ac:dyDescent="0.25">
      <c r="A77" s="19">
        <v>4512</v>
      </c>
      <c r="B77" s="29" t="s">
        <v>128</v>
      </c>
      <c r="C77" s="24" t="s">
        <v>129</v>
      </c>
      <c r="D77" s="16">
        <f t="shared" si="1"/>
        <v>0</v>
      </c>
      <c r="E77" s="16">
        <f>SUMIFS('[1]Հատված 6'!$H$9:$H$568,'[1]Հատված 6'!$D$9:$D$568,'[1]Հատված 3'!C77)</f>
        <v>0</v>
      </c>
      <c r="F77" s="22" t="s">
        <v>4</v>
      </c>
    </row>
    <row r="78" spans="1:6" ht="24.75" customHeight="1" x14ac:dyDescent="0.25">
      <c r="A78" s="19">
        <v>4520</v>
      </c>
      <c r="B78" s="29" t="s">
        <v>130</v>
      </c>
      <c r="C78" s="3" t="s">
        <v>17</v>
      </c>
      <c r="D78" s="16">
        <f t="shared" si="1"/>
        <v>0</v>
      </c>
      <c r="E78" s="16">
        <f>E79+E80</f>
        <v>0</v>
      </c>
      <c r="F78" s="22"/>
    </row>
    <row r="79" spans="1:6" ht="24.75" customHeight="1" x14ac:dyDescent="0.25">
      <c r="A79" s="19">
        <v>4521</v>
      </c>
      <c r="B79" s="29" t="s">
        <v>131</v>
      </c>
      <c r="C79" s="24" t="s">
        <v>132</v>
      </c>
      <c r="D79" s="16">
        <f t="shared" si="1"/>
        <v>0</v>
      </c>
      <c r="E79" s="16">
        <f>SUMIFS('[1]Հատված 6'!$H$9:$H$568,'[1]Հատված 6'!$D$9:$D$568,'[1]Հատված 3'!C79)</f>
        <v>0</v>
      </c>
      <c r="F79" s="22" t="s">
        <v>4</v>
      </c>
    </row>
    <row r="80" spans="1:6" ht="25.5" customHeight="1" x14ac:dyDescent="0.25">
      <c r="A80" s="19">
        <v>4522</v>
      </c>
      <c r="B80" s="29" t="s">
        <v>133</v>
      </c>
      <c r="C80" s="24" t="s">
        <v>134</v>
      </c>
      <c r="D80" s="16">
        <f t="shared" si="1"/>
        <v>0</v>
      </c>
      <c r="E80" s="16">
        <f>SUMIFS('[1]Հատված 6'!$H$9:$H$568,'[1]Հատված 6'!$D$9:$D$568,'[1]Հատված 3'!C80)</f>
        <v>0</v>
      </c>
      <c r="F80" s="22" t="s">
        <v>4</v>
      </c>
    </row>
    <row r="81" spans="1:6" ht="24.75" customHeight="1" x14ac:dyDescent="0.25">
      <c r="A81" s="19">
        <v>4530</v>
      </c>
      <c r="B81" s="30" t="s">
        <v>135</v>
      </c>
      <c r="C81" s="3" t="s">
        <v>17</v>
      </c>
      <c r="D81" s="16">
        <f t="shared" si="1"/>
        <v>21761</v>
      </c>
      <c r="E81" s="16">
        <f>E82+E83+E84</f>
        <v>21761</v>
      </c>
      <c r="F81" s="16">
        <f>SUM(F82:F84)</f>
        <v>0</v>
      </c>
    </row>
    <row r="82" spans="1:6" ht="25.5" x14ac:dyDescent="0.25">
      <c r="A82" s="19">
        <v>4531</v>
      </c>
      <c r="B82" s="20" t="s">
        <v>136</v>
      </c>
      <c r="C82" s="2" t="s">
        <v>137</v>
      </c>
      <c r="D82" s="16">
        <f t="shared" si="1"/>
        <v>1761</v>
      </c>
      <c r="E82" s="16">
        <f>SUMIFS('[1]Հատված 6'!$H$9:$H$568,'[1]Հատված 6'!$D$9:$D$568,'[1]Հատված 3'!C82)</f>
        <v>1761</v>
      </c>
      <c r="F82" s="16"/>
    </row>
    <row r="83" spans="1:6" ht="35.25" customHeight="1" x14ac:dyDescent="0.25">
      <c r="A83" s="19">
        <v>4532</v>
      </c>
      <c r="B83" s="20" t="s">
        <v>138</v>
      </c>
      <c r="C83" s="24" t="s">
        <v>139</v>
      </c>
      <c r="D83" s="16">
        <f t="shared" si="1"/>
        <v>0</v>
      </c>
      <c r="E83" s="16">
        <f>SUMIFS('[1]Հատված 6'!$H$9:$H$568,'[1]Հատված 6'!$D$9:$D$568,'[1]Հատված 3'!C83)</f>
        <v>0</v>
      </c>
      <c r="F83" s="16"/>
    </row>
    <row r="84" spans="1:6" ht="24" customHeight="1" x14ac:dyDescent="0.25">
      <c r="A84" s="19">
        <v>4533</v>
      </c>
      <c r="B84" s="20" t="s">
        <v>140</v>
      </c>
      <c r="C84" s="24" t="s">
        <v>141</v>
      </c>
      <c r="D84" s="16">
        <f t="shared" si="1"/>
        <v>20000</v>
      </c>
      <c r="E84" s="16">
        <f>SUMIFS('[1]Հատված 6'!$H$9:$H$568,'[1]Հատված 6'!$D$9:$D$568,'[1]Հատված 3'!C84)</f>
        <v>20000</v>
      </c>
      <c r="F84" s="16">
        <f>SUM(F85+F88+F89)</f>
        <v>0</v>
      </c>
    </row>
    <row r="85" spans="1:6" ht="25.5" customHeight="1" x14ac:dyDescent="0.25">
      <c r="A85" s="19">
        <v>4534</v>
      </c>
      <c r="B85" s="32" t="s">
        <v>142</v>
      </c>
      <c r="C85" s="24"/>
      <c r="D85" s="16">
        <f t="shared" si="1"/>
        <v>0</v>
      </c>
      <c r="E85" s="16">
        <v>0</v>
      </c>
      <c r="F85" s="16">
        <f>SUM(F86:F87)</f>
        <v>0</v>
      </c>
    </row>
    <row r="86" spans="1:6" ht="26.25" customHeight="1" x14ac:dyDescent="0.25">
      <c r="A86" s="33">
        <v>4535</v>
      </c>
      <c r="B86" s="32" t="s">
        <v>143</v>
      </c>
      <c r="C86" s="24"/>
      <c r="D86" s="16">
        <f t="shared" si="1"/>
        <v>0</v>
      </c>
      <c r="E86" s="16">
        <v>0</v>
      </c>
      <c r="F86" s="16"/>
    </row>
    <row r="87" spans="1:6" ht="16.5" customHeight="1" x14ac:dyDescent="0.25">
      <c r="A87" s="19">
        <v>4536</v>
      </c>
      <c r="B87" s="32" t="s">
        <v>144</v>
      </c>
      <c r="C87" s="24"/>
      <c r="D87" s="16">
        <f t="shared" si="1"/>
        <v>0</v>
      </c>
      <c r="E87" s="16">
        <v>0</v>
      </c>
      <c r="F87" s="16"/>
    </row>
    <row r="88" spans="1:6" ht="16.5" customHeight="1" x14ac:dyDescent="0.25">
      <c r="A88" s="19">
        <v>4537</v>
      </c>
      <c r="B88" s="32" t="s">
        <v>145</v>
      </c>
      <c r="C88" s="24"/>
      <c r="D88" s="16">
        <f t="shared" si="1"/>
        <v>0</v>
      </c>
      <c r="E88" s="16">
        <v>0</v>
      </c>
      <c r="F88" s="16"/>
    </row>
    <row r="89" spans="1:6" ht="12.75" customHeight="1" x14ac:dyDescent="0.25">
      <c r="A89" s="19">
        <v>4538</v>
      </c>
      <c r="B89" s="32" t="s">
        <v>146</v>
      </c>
      <c r="C89" s="24"/>
      <c r="D89" s="16">
        <f>SUM(E89:F89)</f>
        <v>20000</v>
      </c>
      <c r="E89" s="16">
        <v>20000</v>
      </c>
      <c r="F89" s="16"/>
    </row>
    <row r="90" spans="1:6" ht="24" customHeight="1" x14ac:dyDescent="0.25">
      <c r="A90" s="19">
        <v>4540</v>
      </c>
      <c r="B90" s="30" t="s">
        <v>147</v>
      </c>
      <c r="C90" s="3" t="s">
        <v>17</v>
      </c>
      <c r="D90" s="16">
        <f t="shared" si="1"/>
        <v>0</v>
      </c>
      <c r="E90" s="16">
        <f>E91+E92+E93</f>
        <v>0</v>
      </c>
      <c r="F90" s="16">
        <f>SUM(F91:F93)</f>
        <v>0</v>
      </c>
    </row>
    <row r="91" spans="1:6" ht="25.5" x14ac:dyDescent="0.25">
      <c r="A91" s="19">
        <v>4541</v>
      </c>
      <c r="B91" s="20" t="s">
        <v>148</v>
      </c>
      <c r="C91" s="24" t="s">
        <v>149</v>
      </c>
      <c r="D91" s="16">
        <f t="shared" si="1"/>
        <v>0</v>
      </c>
      <c r="E91" s="16">
        <f>SUMIFS('[1]Հատված 6'!$H$9:$H$568,'[1]Հատված 6'!$D$9:$D$568,'[1]Հատված 3'!C91)</f>
        <v>0</v>
      </c>
      <c r="F91" s="16">
        <v>0</v>
      </c>
    </row>
    <row r="92" spans="1:6" ht="33" customHeight="1" x14ac:dyDescent="0.25">
      <c r="A92" s="19">
        <v>4542</v>
      </c>
      <c r="B92" s="20" t="s">
        <v>150</v>
      </c>
      <c r="C92" s="24" t="s">
        <v>151</v>
      </c>
      <c r="D92" s="16">
        <f t="shared" si="1"/>
        <v>0</v>
      </c>
      <c r="E92" s="16">
        <f>SUMIFS('[1]Հատված 6'!$H$9:$H$568,'[1]Հատված 6'!$D$9:$D$568,'[1]Հատված 3'!C92)</f>
        <v>0</v>
      </c>
      <c r="F92" s="16">
        <v>0</v>
      </c>
    </row>
    <row r="93" spans="1:6" ht="26.25" customHeight="1" x14ac:dyDescent="0.25">
      <c r="A93" s="19">
        <v>4543</v>
      </c>
      <c r="B93" s="20" t="s">
        <v>152</v>
      </c>
      <c r="C93" s="24" t="s">
        <v>153</v>
      </c>
      <c r="D93" s="16">
        <f t="shared" si="1"/>
        <v>0</v>
      </c>
      <c r="E93" s="16">
        <f>SUMIFS('[1]Հատված 6'!$H$9:$H$568,'[1]Հատված 6'!$D$9:$D$568,'[1]Հատված 3'!C93)</f>
        <v>0</v>
      </c>
      <c r="F93" s="16">
        <f>SUM(F94+F97+F98)</f>
        <v>0</v>
      </c>
    </row>
    <row r="94" spans="1:6" ht="15.75" customHeight="1" x14ac:dyDescent="0.25">
      <c r="A94" s="19">
        <v>4544</v>
      </c>
      <c r="B94" s="32" t="s">
        <v>154</v>
      </c>
      <c r="C94" s="24"/>
      <c r="D94" s="16">
        <f t="shared" si="1"/>
        <v>0</v>
      </c>
      <c r="E94" s="16">
        <v>0</v>
      </c>
      <c r="F94" s="16">
        <f>SUM(F95:F96)</f>
        <v>0</v>
      </c>
    </row>
    <row r="95" spans="1:6" x14ac:dyDescent="0.25">
      <c r="A95" s="33">
        <v>4545</v>
      </c>
      <c r="B95" s="32" t="s">
        <v>143</v>
      </c>
      <c r="C95" s="24"/>
      <c r="D95" s="16">
        <f t="shared" si="1"/>
        <v>0</v>
      </c>
      <c r="E95" s="16">
        <v>0</v>
      </c>
      <c r="F95" s="16"/>
    </row>
    <row r="96" spans="1:6" x14ac:dyDescent="0.25">
      <c r="A96" s="19">
        <v>4546</v>
      </c>
      <c r="B96" s="32" t="s">
        <v>155</v>
      </c>
      <c r="C96" s="24"/>
      <c r="D96" s="16">
        <f t="shared" si="1"/>
        <v>0</v>
      </c>
      <c r="E96" s="16">
        <v>0</v>
      </c>
      <c r="F96" s="16"/>
    </row>
    <row r="97" spans="1:6" x14ac:dyDescent="0.25">
      <c r="A97" s="19">
        <v>4547</v>
      </c>
      <c r="B97" s="32" t="s">
        <v>145</v>
      </c>
      <c r="C97" s="24"/>
      <c r="D97" s="16">
        <f t="shared" si="1"/>
        <v>0</v>
      </c>
      <c r="E97" s="16">
        <v>0</v>
      </c>
      <c r="F97" s="16"/>
    </row>
    <row r="98" spans="1:6" x14ac:dyDescent="0.25">
      <c r="A98" s="19">
        <v>4548</v>
      </c>
      <c r="B98" s="32" t="s">
        <v>146</v>
      </c>
      <c r="C98" s="24"/>
      <c r="D98" s="16">
        <f t="shared" si="1"/>
        <v>0</v>
      </c>
      <c r="E98" s="16">
        <v>0</v>
      </c>
      <c r="F98" s="16">
        <v>0</v>
      </c>
    </row>
    <row r="99" spans="1:6" ht="24" customHeight="1" x14ac:dyDescent="0.25">
      <c r="A99" s="19">
        <v>4600</v>
      </c>
      <c r="B99" s="30" t="s">
        <v>156</v>
      </c>
      <c r="C99" s="3" t="s">
        <v>17</v>
      </c>
      <c r="D99" s="16">
        <f t="shared" si="1"/>
        <v>12700</v>
      </c>
      <c r="E99" s="16">
        <f>E100+E103+E108</f>
        <v>12700</v>
      </c>
      <c r="F99" s="22" t="s">
        <v>4</v>
      </c>
    </row>
    <row r="100" spans="1:6" x14ac:dyDescent="0.25">
      <c r="A100" s="19">
        <v>4610</v>
      </c>
      <c r="B100" s="34" t="s">
        <v>157</v>
      </c>
      <c r="C100" s="35"/>
      <c r="D100" s="16">
        <f t="shared" si="1"/>
        <v>0</v>
      </c>
      <c r="E100" s="16">
        <f>E101+E102</f>
        <v>0</v>
      </c>
      <c r="F100" s="22" t="s">
        <v>5</v>
      </c>
    </row>
    <row r="101" spans="1:6" ht="26.25" customHeight="1" x14ac:dyDescent="0.25">
      <c r="A101" s="19">
        <v>4610</v>
      </c>
      <c r="B101" s="23" t="s">
        <v>158</v>
      </c>
      <c r="C101" s="35" t="s">
        <v>159</v>
      </c>
      <c r="D101" s="16">
        <f t="shared" si="1"/>
        <v>0</v>
      </c>
      <c r="E101" s="16">
        <f>SUMIFS('[1]Հատված 6'!$H$9:$H$568,'[1]Հատված 6'!$D$9:$D$568,'[1]Հատված 3'!C101)</f>
        <v>0</v>
      </c>
      <c r="F101" s="22" t="s">
        <v>4</v>
      </c>
    </row>
    <row r="102" spans="1:6" ht="26.25" customHeight="1" x14ac:dyDescent="0.25">
      <c r="A102" s="19">
        <v>4620</v>
      </c>
      <c r="B102" s="29" t="s">
        <v>160</v>
      </c>
      <c r="C102" s="35" t="s">
        <v>161</v>
      </c>
      <c r="D102" s="16">
        <f t="shared" si="1"/>
        <v>0</v>
      </c>
      <c r="E102" s="16">
        <f>SUMIFS('[1]Հատված 6'!$H$9:$H$568,'[1]Հատված 6'!$D$9:$D$568,'[1]Հատված 3'!C102)</f>
        <v>0</v>
      </c>
      <c r="F102" s="22" t="s">
        <v>4</v>
      </c>
    </row>
    <row r="103" spans="1:6" ht="36" customHeight="1" x14ac:dyDescent="0.25">
      <c r="A103" s="19">
        <v>4630</v>
      </c>
      <c r="B103" s="30" t="s">
        <v>162</v>
      </c>
      <c r="C103" s="3" t="s">
        <v>17</v>
      </c>
      <c r="D103" s="16">
        <f t="shared" si="1"/>
        <v>12700</v>
      </c>
      <c r="E103" s="16">
        <f>E104+E105+E106+E107</f>
        <v>12700</v>
      </c>
      <c r="F103" s="22" t="s">
        <v>4</v>
      </c>
    </row>
    <row r="104" spans="1:6" ht="17.25" customHeight="1" x14ac:dyDescent="0.25">
      <c r="A104" s="19">
        <v>4631</v>
      </c>
      <c r="B104" s="29" t="s">
        <v>163</v>
      </c>
      <c r="C104" s="24" t="s">
        <v>164</v>
      </c>
      <c r="D104" s="16">
        <f t="shared" si="1"/>
        <v>0</v>
      </c>
      <c r="E104" s="16">
        <f>SUMIFS('[1]Հատված 6'!$H$9:$H$568,'[1]Հատված 6'!$D$9:$D$568,'[1]Հատված 3'!C104)</f>
        <v>0</v>
      </c>
      <c r="F104" s="22" t="s">
        <v>4</v>
      </c>
    </row>
    <row r="105" spans="1:6" x14ac:dyDescent="0.25">
      <c r="A105" s="19">
        <v>4632</v>
      </c>
      <c r="B105" s="23" t="s">
        <v>165</v>
      </c>
      <c r="C105" s="24" t="s">
        <v>166</v>
      </c>
      <c r="D105" s="16">
        <f t="shared" si="1"/>
        <v>4200</v>
      </c>
      <c r="E105" s="16">
        <f>SUMIFS('[1]Հատված 6'!$H$9:$H$568,'[1]Հատված 6'!$D$9:$D$568,'[1]Հատված 3'!C105)</f>
        <v>4200</v>
      </c>
      <c r="F105" s="22" t="s">
        <v>4</v>
      </c>
    </row>
    <row r="106" spans="1:6" x14ac:dyDescent="0.25">
      <c r="A106" s="19">
        <v>4633</v>
      </c>
      <c r="B106" s="29" t="s">
        <v>167</v>
      </c>
      <c r="C106" s="24" t="s">
        <v>168</v>
      </c>
      <c r="D106" s="16">
        <f t="shared" si="1"/>
        <v>0</v>
      </c>
      <c r="E106" s="16">
        <f>SUMIFS('[1]Հատված 6'!$H$9:$H$568,'[1]Հատված 6'!$D$9:$D$568,'[1]Հատված 3'!C106)</f>
        <v>0</v>
      </c>
      <c r="F106" s="22" t="s">
        <v>4</v>
      </c>
    </row>
    <row r="107" spans="1:6" x14ac:dyDescent="0.25">
      <c r="A107" s="19">
        <v>4634</v>
      </c>
      <c r="B107" s="29" t="s">
        <v>169</v>
      </c>
      <c r="C107" s="24" t="s">
        <v>170</v>
      </c>
      <c r="D107" s="16">
        <f t="shared" si="1"/>
        <v>8500</v>
      </c>
      <c r="E107" s="16">
        <f>SUMIFS('[1]Հատված 6'!$H$9:$H$568,'[1]Հատված 6'!$D$9:$D$568,'[1]Հատված 3'!C107)</f>
        <v>8500</v>
      </c>
      <c r="F107" s="22" t="s">
        <v>4</v>
      </c>
    </row>
    <row r="108" spans="1:6" ht="12.75" customHeight="1" x14ac:dyDescent="0.25">
      <c r="A108" s="19">
        <v>4640</v>
      </c>
      <c r="B108" s="30" t="s">
        <v>171</v>
      </c>
      <c r="C108" s="3" t="s">
        <v>17</v>
      </c>
      <c r="D108" s="16">
        <f t="shared" si="1"/>
        <v>0</v>
      </c>
      <c r="E108" s="16">
        <f>E109</f>
        <v>0</v>
      </c>
      <c r="F108" s="22" t="s">
        <v>4</v>
      </c>
    </row>
    <row r="109" spans="1:6" x14ac:dyDescent="0.25">
      <c r="A109" s="19">
        <v>4641</v>
      </c>
      <c r="B109" s="29" t="s">
        <v>172</v>
      </c>
      <c r="C109" s="24" t="s">
        <v>173</v>
      </c>
      <c r="D109" s="16">
        <f t="shared" si="1"/>
        <v>0</v>
      </c>
      <c r="E109" s="16">
        <f>SUMIFS('[1]Հատված 6'!$H$9:$H$568,'[1]Հատված 6'!$D$9:$D$568,'[1]Հատված 3'!C109)</f>
        <v>0</v>
      </c>
      <c r="F109" s="22" t="s">
        <v>4</v>
      </c>
    </row>
    <row r="110" spans="1:6" ht="14.25" customHeight="1" x14ac:dyDescent="0.25">
      <c r="A110" s="19">
        <v>4700</v>
      </c>
      <c r="B110" s="25" t="s">
        <v>174</v>
      </c>
      <c r="C110" s="3" t="s">
        <v>17</v>
      </c>
      <c r="D110" s="16">
        <f t="shared" si="1"/>
        <v>153693.5</v>
      </c>
      <c r="E110" s="16">
        <f>E111+E114+E119+E121+E124+E126+E128</f>
        <v>153693.5</v>
      </c>
      <c r="F110" s="16"/>
    </row>
    <row r="111" spans="1:6" ht="35.25" customHeight="1" x14ac:dyDescent="0.25">
      <c r="A111" s="19">
        <v>4710</v>
      </c>
      <c r="B111" s="25" t="s">
        <v>175</v>
      </c>
      <c r="C111" s="3" t="s">
        <v>17</v>
      </c>
      <c r="D111" s="16">
        <f t="shared" si="1"/>
        <v>1700</v>
      </c>
      <c r="E111" s="16">
        <f>E112+E113</f>
        <v>1700</v>
      </c>
      <c r="F111" s="22" t="s">
        <v>4</v>
      </c>
    </row>
    <row r="112" spans="1:6" ht="38.25" customHeight="1" x14ac:dyDescent="0.25">
      <c r="A112" s="19">
        <v>4711</v>
      </c>
      <c r="B112" s="23" t="s">
        <v>176</v>
      </c>
      <c r="C112" s="24" t="s">
        <v>177</v>
      </c>
      <c r="D112" s="16">
        <f t="shared" si="1"/>
        <v>0</v>
      </c>
      <c r="E112" s="16">
        <f>SUMIFS('[1]Հատված 6'!$H$9:$H$568,'[1]Հատված 6'!$D$9:$D$568,'[1]Հատված 3'!C112)</f>
        <v>0</v>
      </c>
      <c r="F112" s="22" t="s">
        <v>4</v>
      </c>
    </row>
    <row r="113" spans="1:6" ht="25.5" x14ac:dyDescent="0.25">
      <c r="A113" s="19">
        <v>4712</v>
      </c>
      <c r="B113" s="29" t="s">
        <v>178</v>
      </c>
      <c r="C113" s="24" t="s">
        <v>179</v>
      </c>
      <c r="D113" s="16">
        <f t="shared" si="1"/>
        <v>1700</v>
      </c>
      <c r="E113" s="16">
        <f>SUMIFS('[1]Հատված 6'!$H$9:$H$568,'[1]Հատված 6'!$D$9:$D$568,'[1]Հատված 3'!C113)</f>
        <v>1700</v>
      </c>
      <c r="F113" s="22" t="s">
        <v>4</v>
      </c>
    </row>
    <row r="114" spans="1:6" ht="63" customHeight="1" x14ac:dyDescent="0.25">
      <c r="A114" s="19">
        <v>4720</v>
      </c>
      <c r="B114" s="30" t="s">
        <v>180</v>
      </c>
      <c r="C114" s="3" t="s">
        <v>17</v>
      </c>
      <c r="D114" s="16">
        <f t="shared" si="1"/>
        <v>11539</v>
      </c>
      <c r="E114" s="16">
        <f>E115+E116+E117+E118</f>
        <v>11539</v>
      </c>
      <c r="F114" s="22" t="s">
        <v>4</v>
      </c>
    </row>
    <row r="115" spans="1:6" x14ac:dyDescent="0.25">
      <c r="A115" s="19">
        <v>4721</v>
      </c>
      <c r="B115" s="29" t="s">
        <v>181</v>
      </c>
      <c r="C115" s="24" t="s">
        <v>182</v>
      </c>
      <c r="D115" s="16">
        <f t="shared" si="1"/>
        <v>0</v>
      </c>
      <c r="E115" s="16">
        <f>SUMIFS('[1]Հատված 6'!$H$9:$H$568,'[1]Հատված 6'!$D$9:$D$568,'[1]Հատված 3'!C115)</f>
        <v>0</v>
      </c>
      <c r="F115" s="22" t="s">
        <v>4</v>
      </c>
    </row>
    <row r="116" spans="1:6" x14ac:dyDescent="0.25">
      <c r="A116" s="19">
        <v>4722</v>
      </c>
      <c r="B116" s="29" t="s">
        <v>183</v>
      </c>
      <c r="C116" s="36">
        <v>4822</v>
      </c>
      <c r="D116" s="16">
        <f t="shared" si="1"/>
        <v>0</v>
      </c>
      <c r="E116" s="16">
        <f>SUMIFS('[1]Հատված 6'!$H$9:$H$568,'[1]Հատված 6'!$D$9:$D$568,'[1]Հատված 3'!C116)</f>
        <v>0</v>
      </c>
      <c r="F116" s="22" t="s">
        <v>4</v>
      </c>
    </row>
    <row r="117" spans="1:6" x14ac:dyDescent="0.25">
      <c r="A117" s="19">
        <v>4723</v>
      </c>
      <c r="B117" s="29" t="s">
        <v>184</v>
      </c>
      <c r="C117" s="24" t="s">
        <v>185</v>
      </c>
      <c r="D117" s="16">
        <f t="shared" si="1"/>
        <v>11539</v>
      </c>
      <c r="E117" s="16">
        <f>SUMIFS('[1]Հատված 6'!$H$9:$H$568,'[1]Հատված 6'!$D$9:$D$568,'[1]Հատված 3'!C117)</f>
        <v>11539</v>
      </c>
      <c r="F117" s="22" t="s">
        <v>4</v>
      </c>
    </row>
    <row r="118" spans="1:6" ht="25.5" x14ac:dyDescent="0.25">
      <c r="A118" s="19">
        <v>4724</v>
      </c>
      <c r="B118" s="29" t="s">
        <v>186</v>
      </c>
      <c r="C118" s="24" t="s">
        <v>187</v>
      </c>
      <c r="D118" s="16">
        <f t="shared" si="1"/>
        <v>0</v>
      </c>
      <c r="E118" s="16">
        <f>SUMIFS('[1]Հատված 6'!$H$9:$H$568,'[1]Հատված 6'!$D$9:$D$568,'[1]Հատված 3'!C118)</f>
        <v>0</v>
      </c>
      <c r="F118" s="22" t="s">
        <v>4</v>
      </c>
    </row>
    <row r="119" spans="1:6" ht="28.5" customHeight="1" x14ac:dyDescent="0.25">
      <c r="A119" s="19">
        <v>4730</v>
      </c>
      <c r="B119" s="30" t="s">
        <v>188</v>
      </c>
      <c r="C119" s="3" t="s">
        <v>17</v>
      </c>
      <c r="D119" s="16">
        <f t="shared" si="1"/>
        <v>2200</v>
      </c>
      <c r="E119" s="16">
        <f>E120</f>
        <v>2200</v>
      </c>
      <c r="F119" s="22" t="s">
        <v>4</v>
      </c>
    </row>
    <row r="120" spans="1:6" ht="27.75" customHeight="1" x14ac:dyDescent="0.25">
      <c r="A120" s="19">
        <v>4731</v>
      </c>
      <c r="B120" s="31" t="s">
        <v>189</v>
      </c>
      <c r="C120" s="24" t="s">
        <v>190</v>
      </c>
      <c r="D120" s="16">
        <f t="shared" si="1"/>
        <v>2200</v>
      </c>
      <c r="E120" s="16">
        <f>SUMIFS('[1]Հատված 6'!$H$9:$H$568,'[1]Հատված 6'!$D$9:$D$568,'[1]Հատված 3'!C120)</f>
        <v>2200</v>
      </c>
      <c r="F120" s="22" t="s">
        <v>4</v>
      </c>
    </row>
    <row r="121" spans="1:6" ht="39.75" customHeight="1" x14ac:dyDescent="0.25">
      <c r="A121" s="19">
        <v>4740</v>
      </c>
      <c r="B121" s="37" t="s">
        <v>191</v>
      </c>
      <c r="C121" s="3" t="s">
        <v>17</v>
      </c>
      <c r="D121" s="16">
        <f t="shared" si="1"/>
        <v>5000</v>
      </c>
      <c r="E121" s="16">
        <f>E122+E123</f>
        <v>5000</v>
      </c>
      <c r="F121" s="22" t="s">
        <v>4</v>
      </c>
    </row>
    <row r="122" spans="1:6" ht="26.25" customHeight="1" x14ac:dyDescent="0.25">
      <c r="A122" s="19">
        <v>4741</v>
      </c>
      <c r="B122" s="29" t="s">
        <v>192</v>
      </c>
      <c r="C122" s="24" t="s">
        <v>193</v>
      </c>
      <c r="D122" s="16">
        <f t="shared" si="1"/>
        <v>5000</v>
      </c>
      <c r="E122" s="16">
        <f>SUMIFS('[1]Հատված 6'!$H$9:$H$568,'[1]Հատված 6'!$D$9:$D$568,'[1]Հատված 3'!C122)</f>
        <v>5000</v>
      </c>
      <c r="F122" s="22" t="s">
        <v>4</v>
      </c>
    </row>
    <row r="123" spans="1:6" ht="26.25" customHeight="1" x14ac:dyDescent="0.25">
      <c r="A123" s="19">
        <v>4742</v>
      </c>
      <c r="B123" s="29" t="s">
        <v>194</v>
      </c>
      <c r="C123" s="24" t="s">
        <v>195</v>
      </c>
      <c r="D123" s="16">
        <f t="shared" si="1"/>
        <v>0</v>
      </c>
      <c r="E123" s="16">
        <f>SUMIFS('[1]Հատված 6'!$H$9:$H$568,'[1]Հատված 6'!$D$9:$D$568,'[1]Հատված 3'!C123)</f>
        <v>0</v>
      </c>
      <c r="F123" s="22" t="s">
        <v>4</v>
      </c>
    </row>
    <row r="124" spans="1:6" ht="54" customHeight="1" x14ac:dyDescent="0.25">
      <c r="A124" s="19">
        <v>4750</v>
      </c>
      <c r="B124" s="30" t="s">
        <v>196</v>
      </c>
      <c r="C124" s="3" t="s">
        <v>17</v>
      </c>
      <c r="D124" s="16">
        <f t="shared" si="1"/>
        <v>0</v>
      </c>
      <c r="E124" s="16">
        <f>E125</f>
        <v>0</v>
      </c>
      <c r="F124" s="22" t="s">
        <v>4</v>
      </c>
    </row>
    <row r="125" spans="1:6" ht="36.75" customHeight="1" x14ac:dyDescent="0.25">
      <c r="A125" s="19">
        <v>4751</v>
      </c>
      <c r="B125" s="29" t="s">
        <v>197</v>
      </c>
      <c r="C125" s="24" t="s">
        <v>198</v>
      </c>
      <c r="D125" s="16">
        <f t="shared" si="1"/>
        <v>0</v>
      </c>
      <c r="E125" s="16">
        <f>SUMIFS('[1]Հատված 6'!$H$9:$H$568,'[1]Հատված 6'!$D$9:$D$568,'[1]Հատված 3'!C125)</f>
        <v>0</v>
      </c>
      <c r="F125" s="22" t="s">
        <v>4</v>
      </c>
    </row>
    <row r="126" spans="1:6" ht="14.25" customHeight="1" x14ac:dyDescent="0.25">
      <c r="A126" s="19">
        <v>4760</v>
      </c>
      <c r="B126" s="37" t="s">
        <v>199</v>
      </c>
      <c r="C126" s="3" t="s">
        <v>17</v>
      </c>
      <c r="D126" s="16">
        <f t="shared" si="1"/>
        <v>0</v>
      </c>
      <c r="E126" s="16">
        <f>E127</f>
        <v>0</v>
      </c>
      <c r="F126" s="22" t="s">
        <v>4</v>
      </c>
    </row>
    <row r="127" spans="1:6" x14ac:dyDescent="0.25">
      <c r="A127" s="19">
        <v>4761</v>
      </c>
      <c r="B127" s="29" t="s">
        <v>200</v>
      </c>
      <c r="C127" s="24" t="s">
        <v>201</v>
      </c>
      <c r="D127" s="16">
        <f t="shared" si="1"/>
        <v>0</v>
      </c>
      <c r="E127" s="16">
        <f>SUMIFS('[1]Հատված 6'!$H$9:$H$568,'[1]Հատված 6'!$D$9:$D$568,'[1]Հատված 3'!C127)</f>
        <v>0</v>
      </c>
      <c r="F127" s="22" t="s">
        <v>4</v>
      </c>
    </row>
    <row r="128" spans="1:6" ht="35.25" customHeight="1" x14ac:dyDescent="0.25">
      <c r="A128" s="19">
        <v>4770</v>
      </c>
      <c r="B128" s="30" t="s">
        <v>202</v>
      </c>
      <c r="C128" s="3" t="s">
        <v>17</v>
      </c>
      <c r="D128" s="16">
        <f t="shared" si="1"/>
        <v>133254.5</v>
      </c>
      <c r="E128" s="16">
        <f>E129</f>
        <v>133254.5</v>
      </c>
      <c r="F128" s="16">
        <f>SUM(F129)</f>
        <v>0</v>
      </c>
    </row>
    <row r="129" spans="1:6" x14ac:dyDescent="0.25">
      <c r="A129" s="19">
        <v>4771</v>
      </c>
      <c r="B129" s="29" t="s">
        <v>203</v>
      </c>
      <c r="C129" s="24" t="s">
        <v>204</v>
      </c>
      <c r="D129" s="16">
        <f t="shared" si="1"/>
        <v>133254.5</v>
      </c>
      <c r="E129" s="16">
        <f>SUMIFS('[1]Հատված 6'!$H$9:$H$568,'[1]Հատված 6'!$D$9:$D$568,'[1]Հատված 3'!C129)</f>
        <v>133254.5</v>
      </c>
      <c r="F129" s="16">
        <v>0</v>
      </c>
    </row>
    <row r="130" spans="1:6" ht="27" customHeight="1" x14ac:dyDescent="0.25">
      <c r="A130" s="19">
        <v>4772</v>
      </c>
      <c r="B130" s="31" t="s">
        <v>205</v>
      </c>
      <c r="C130" s="3" t="s">
        <v>17</v>
      </c>
      <c r="D130" s="16">
        <f t="shared" si="1"/>
        <v>0</v>
      </c>
      <c r="E130" s="16">
        <v>0</v>
      </c>
      <c r="F130" s="16"/>
    </row>
    <row r="131" spans="1:6" s="6" customFormat="1" ht="27" customHeight="1" x14ac:dyDescent="0.25">
      <c r="A131" s="19">
        <v>5000</v>
      </c>
      <c r="B131" s="38" t="s">
        <v>206</v>
      </c>
      <c r="C131" s="3" t="s">
        <v>17</v>
      </c>
      <c r="D131" s="16">
        <f t="shared" si="1"/>
        <v>3061117.4</v>
      </c>
      <c r="E131" s="16">
        <v>0</v>
      </c>
      <c r="F131" s="16">
        <f>SUM(F132+F146+F151+F153)</f>
        <v>3061117.4</v>
      </c>
    </row>
    <row r="132" spans="1:6" ht="23.25" customHeight="1" x14ac:dyDescent="0.25">
      <c r="A132" s="19">
        <v>5100</v>
      </c>
      <c r="B132" s="29" t="s">
        <v>207</v>
      </c>
      <c r="C132" s="3" t="s">
        <v>17</v>
      </c>
      <c r="D132" s="16">
        <f t="shared" si="1"/>
        <v>3061117.4</v>
      </c>
      <c r="E132" s="16">
        <v>0</v>
      </c>
      <c r="F132" s="16">
        <f>SUM(F133+F137+F141+F158)</f>
        <v>3061117.4</v>
      </c>
    </row>
    <row r="133" spans="1:6" ht="13.5" customHeight="1" x14ac:dyDescent="0.25">
      <c r="A133" s="19">
        <v>5110</v>
      </c>
      <c r="B133" s="30" t="s">
        <v>208</v>
      </c>
      <c r="C133" s="3" t="s">
        <v>17</v>
      </c>
      <c r="D133" s="16">
        <f t="shared" si="1"/>
        <v>2899617.4</v>
      </c>
      <c r="E133" s="16">
        <v>0</v>
      </c>
      <c r="F133" s="16">
        <f>F134+F135+F136</f>
        <v>2899617.4</v>
      </c>
    </row>
    <row r="134" spans="1:6" x14ac:dyDescent="0.25">
      <c r="A134" s="19">
        <v>5111</v>
      </c>
      <c r="B134" s="29" t="s">
        <v>209</v>
      </c>
      <c r="C134" s="38" t="s">
        <v>210</v>
      </c>
      <c r="D134" s="16">
        <f t="shared" si="1"/>
        <v>0</v>
      </c>
      <c r="E134" s="16">
        <f>SUMIFS('[1]Հատված 6'!$H$9:$H$568,'[1]Հատված 6'!$D$9:$D$568,'[1]Հատված 3'!C134)</f>
        <v>0</v>
      </c>
      <c r="F134" s="16">
        <f>+SUMIFS('[1]Հատված 6'!$I$9:$I$568,'[1]Հատված 6'!$D$9:$D$568,'[1]Հատված 3'!C134)</f>
        <v>0</v>
      </c>
    </row>
    <row r="135" spans="1:6" x14ac:dyDescent="0.25">
      <c r="A135" s="19">
        <v>5112</v>
      </c>
      <c r="B135" s="29" t="s">
        <v>211</v>
      </c>
      <c r="C135" s="38" t="s">
        <v>212</v>
      </c>
      <c r="D135" s="16">
        <f t="shared" si="1"/>
        <v>1487370.9</v>
      </c>
      <c r="E135" s="16">
        <f>SUMIFS('[1]Հատված 6'!$H$9:$H$568,'[1]Հատված 6'!$D$9:$D$568,'[1]Հատված 3'!C135)</f>
        <v>0</v>
      </c>
      <c r="F135" s="16">
        <f>+SUMIFS('[1]Հատված 6'!$I$9:$I$568,'[1]Հատված 6'!$D$9:$D$568,'[1]Հատված 3'!C135)</f>
        <v>1487370.9</v>
      </c>
    </row>
    <row r="136" spans="1:6" x14ac:dyDescent="0.25">
      <c r="A136" s="19">
        <v>5113</v>
      </c>
      <c r="B136" s="29" t="s">
        <v>213</v>
      </c>
      <c r="C136" s="38" t="s">
        <v>214</v>
      </c>
      <c r="D136" s="16">
        <f t="shared" si="1"/>
        <v>1412246.5</v>
      </c>
      <c r="E136" s="16">
        <f>SUMIFS('[1]Հատված 6'!$H$9:$H$568,'[1]Հատված 6'!$D$9:$D$568,'[1]Հատված 3'!C136)</f>
        <v>0</v>
      </c>
      <c r="F136" s="16">
        <f>+SUMIFS('[1]Հատված 6'!$I$9:$I$568,'[1]Հատված 6'!$D$9:$D$568,'[1]Հատված 3'!C136)</f>
        <v>1412246.5</v>
      </c>
    </row>
    <row r="137" spans="1:6" ht="27" customHeight="1" x14ac:dyDescent="0.25">
      <c r="A137" s="19">
        <v>5120</v>
      </c>
      <c r="B137" s="30" t="s">
        <v>215</v>
      </c>
      <c r="C137" s="3" t="s">
        <v>17</v>
      </c>
      <c r="D137" s="16">
        <f t="shared" si="1"/>
        <v>76700</v>
      </c>
      <c r="E137" s="16">
        <v>0</v>
      </c>
      <c r="F137" s="16">
        <f>F138+F139+F140</f>
        <v>76700</v>
      </c>
    </row>
    <row r="138" spans="1:6" x14ac:dyDescent="0.25">
      <c r="A138" s="19">
        <v>5121</v>
      </c>
      <c r="B138" s="29" t="s">
        <v>216</v>
      </c>
      <c r="C138" s="38" t="s">
        <v>217</v>
      </c>
      <c r="D138" s="16">
        <f t="shared" ref="D138:D177" si="2">SUM(E138:F138)</f>
        <v>28000</v>
      </c>
      <c r="E138" s="16">
        <f>SUMIFS('[1]Հատված 6'!$H$9:$H$568,'[1]Հատված 6'!$D$9:$D$568,'[1]Հատված 3'!C138)</f>
        <v>0</v>
      </c>
      <c r="F138" s="16">
        <f>+SUMIFS('[1]Հատված 6'!$I$9:$I$568,'[1]Հատված 6'!$D$9:$D$568,'[1]Հատված 3'!C138)</f>
        <v>28000</v>
      </c>
    </row>
    <row r="139" spans="1:6" x14ac:dyDescent="0.25">
      <c r="A139" s="19">
        <v>5122</v>
      </c>
      <c r="B139" s="29" t="s">
        <v>218</v>
      </c>
      <c r="C139" s="38" t="s">
        <v>219</v>
      </c>
      <c r="D139" s="16">
        <f t="shared" si="2"/>
        <v>24200</v>
      </c>
      <c r="E139" s="16">
        <f>SUMIFS('[1]Հատված 6'!$H$9:$H$568,'[1]Հատված 6'!$D$9:$D$568,'[1]Հատված 3'!C139)</f>
        <v>0</v>
      </c>
      <c r="F139" s="16">
        <f>+SUMIFS('[1]Հատված 6'!$I$9:$I$568,'[1]Հատված 6'!$D$9:$D$568,'[1]Հատված 3'!C139)</f>
        <v>24200</v>
      </c>
    </row>
    <row r="140" spans="1:6" x14ac:dyDescent="0.25">
      <c r="A140" s="19">
        <v>5123</v>
      </c>
      <c r="B140" s="29" t="s">
        <v>220</v>
      </c>
      <c r="C140" s="38" t="s">
        <v>221</v>
      </c>
      <c r="D140" s="16">
        <f t="shared" si="2"/>
        <v>24500</v>
      </c>
      <c r="E140" s="16">
        <f>SUMIFS('[1]Հատված 6'!$H$9:$H$568,'[1]Հատված 6'!$D$9:$D$568,'[1]Հատված 3'!C140)</f>
        <v>0</v>
      </c>
      <c r="F140" s="16">
        <f>+SUMIFS('[1]Հատված 6'!$I$9:$I$568,'[1]Հատված 6'!$D$9:$D$568,'[1]Հատված 3'!C140)</f>
        <v>24500</v>
      </c>
    </row>
    <row r="141" spans="1:6" ht="15" customHeight="1" x14ac:dyDescent="0.25">
      <c r="A141" s="19">
        <v>5130</v>
      </c>
      <c r="B141" s="30" t="s">
        <v>222</v>
      </c>
      <c r="C141" s="3" t="s">
        <v>17</v>
      </c>
      <c r="D141" s="16">
        <f t="shared" si="2"/>
        <v>76800</v>
      </c>
      <c r="E141" s="16">
        <v>0</v>
      </c>
      <c r="F141" s="16">
        <f>F142+F143+F144+F145</f>
        <v>76800</v>
      </c>
    </row>
    <row r="142" spans="1:6" x14ac:dyDescent="0.25">
      <c r="A142" s="19">
        <v>5131</v>
      </c>
      <c r="B142" s="29" t="s">
        <v>223</v>
      </c>
      <c r="C142" s="38" t="s">
        <v>224</v>
      </c>
      <c r="D142" s="16">
        <f t="shared" si="2"/>
        <v>0</v>
      </c>
      <c r="E142" s="16">
        <f>SUMIFS('[1]Հատված 6'!$H$9:$H$568,'[1]Հատված 6'!$D$9:$D$568,'[1]Հատված 3'!C142)</f>
        <v>0</v>
      </c>
      <c r="F142" s="16">
        <f>+SUMIFS('[1]Հատված 6'!$I$9:$I$568,'[1]Հատված 6'!$D$9:$D$568,'[1]Հատված 3'!C142)</f>
        <v>0</v>
      </c>
    </row>
    <row r="143" spans="1:6" x14ac:dyDescent="0.25">
      <c r="A143" s="19">
        <v>5132</v>
      </c>
      <c r="B143" s="29" t="s">
        <v>225</v>
      </c>
      <c r="C143" s="38" t="s">
        <v>226</v>
      </c>
      <c r="D143" s="16">
        <f t="shared" si="2"/>
        <v>1000</v>
      </c>
      <c r="E143" s="16">
        <f>SUMIFS('[1]Հատված 6'!$H$9:$H$568,'[1]Հատված 6'!$D$9:$D$568,'[1]Հատված 3'!C143)</f>
        <v>0</v>
      </c>
      <c r="F143" s="16">
        <f>+SUMIFS('[1]Հատված 6'!$I$9:$I$568,'[1]Հատված 6'!$D$9:$D$568,'[1]Հատված 3'!C143)</f>
        <v>1000</v>
      </c>
    </row>
    <row r="144" spans="1:6" ht="13.5" customHeight="1" x14ac:dyDescent="0.25">
      <c r="A144" s="19">
        <v>5133</v>
      </c>
      <c r="B144" s="29" t="s">
        <v>227</v>
      </c>
      <c r="C144" s="38" t="s">
        <v>228</v>
      </c>
      <c r="D144" s="16">
        <f t="shared" si="2"/>
        <v>0</v>
      </c>
      <c r="E144" s="16">
        <f>SUMIFS('[1]Հատված 6'!$H$9:$H$568,'[1]Հատված 6'!$D$9:$D$568,'[1]Հատված 3'!C144)</f>
        <v>0</v>
      </c>
      <c r="F144" s="16">
        <f>+SUMIFS('[1]Հատված 6'!$I$9:$I$568,'[1]Հատված 6'!$D$9:$D$568,'[1]Հատված 3'!C144)</f>
        <v>0</v>
      </c>
    </row>
    <row r="145" spans="1:6" x14ac:dyDescent="0.25">
      <c r="A145" s="19">
        <v>5134</v>
      </c>
      <c r="B145" s="29" t="s">
        <v>229</v>
      </c>
      <c r="C145" s="38" t="s">
        <v>230</v>
      </c>
      <c r="D145" s="16">
        <f t="shared" si="2"/>
        <v>75800</v>
      </c>
      <c r="E145" s="16">
        <f>SUMIFS('[1]Հատված 6'!$H$9:$H$568,'[1]Հատված 6'!$D$9:$D$568,'[1]Հատված 3'!C145)</f>
        <v>0</v>
      </c>
      <c r="F145" s="16">
        <f>+SUMIFS('[1]Հատված 6'!$I$9:$I$568,'[1]Հատված 6'!$D$9:$D$568,'[1]Հատված 3'!C145)</f>
        <v>75800</v>
      </c>
    </row>
    <row r="146" spans="1:6" ht="12.75" customHeight="1" x14ac:dyDescent="0.25">
      <c r="A146" s="19">
        <v>5200</v>
      </c>
      <c r="B146" s="30" t="s">
        <v>231</v>
      </c>
      <c r="C146" s="3" t="s">
        <v>17</v>
      </c>
      <c r="D146" s="16">
        <f t="shared" si="2"/>
        <v>0</v>
      </c>
      <c r="E146" s="16">
        <v>0</v>
      </c>
      <c r="F146" s="16">
        <f>F147+F148+F149+F150</f>
        <v>0</v>
      </c>
    </row>
    <row r="147" spans="1:6" x14ac:dyDescent="0.25">
      <c r="A147" s="19">
        <v>5211</v>
      </c>
      <c r="B147" s="29" t="s">
        <v>232</v>
      </c>
      <c r="C147" s="38" t="s">
        <v>233</v>
      </c>
      <c r="D147" s="16">
        <f t="shared" si="2"/>
        <v>0</v>
      </c>
      <c r="E147" s="16">
        <f>SUMIFS('[1]Հատված 6'!$H$9:$H$568,'[1]Հատված 6'!$D$9:$D$568,'[1]Հատված 3'!C147)</f>
        <v>0</v>
      </c>
      <c r="F147" s="16">
        <f>+SUMIFS('[1]Հատված 6'!$I$9:$I$568,'[1]Հատված 6'!$D$9:$D$568,'[1]Հատված 3'!C147)</f>
        <v>0</v>
      </c>
    </row>
    <row r="148" spans="1:6" x14ac:dyDescent="0.25">
      <c r="A148" s="19">
        <v>5221</v>
      </c>
      <c r="B148" s="29" t="s">
        <v>234</v>
      </c>
      <c r="C148" s="38" t="s">
        <v>235</v>
      </c>
      <c r="D148" s="16">
        <f t="shared" si="2"/>
        <v>0</v>
      </c>
      <c r="E148" s="16">
        <f>SUMIFS('[1]Հատված 6'!$H$9:$H$568,'[1]Հատված 6'!$D$9:$D$568,'[1]Հատված 3'!C148)</f>
        <v>0</v>
      </c>
      <c r="F148" s="16">
        <f>+SUMIFS('[1]Հատված 6'!$I$9:$I$568,'[1]Հատված 6'!$D$9:$D$568,'[1]Հատված 3'!C148)</f>
        <v>0</v>
      </c>
    </row>
    <row r="149" spans="1:6" ht="24.75" customHeight="1" x14ac:dyDescent="0.25">
      <c r="A149" s="19">
        <v>5231</v>
      </c>
      <c r="B149" s="29" t="s">
        <v>236</v>
      </c>
      <c r="C149" s="38" t="s">
        <v>237</v>
      </c>
      <c r="D149" s="16">
        <f t="shared" si="2"/>
        <v>0</v>
      </c>
      <c r="E149" s="16">
        <f>SUMIFS('[1]Հատված 6'!$H$9:$H$568,'[1]Հատված 6'!$D$9:$D$568,'[1]Հատված 3'!C149)</f>
        <v>0</v>
      </c>
      <c r="F149" s="16">
        <f>+SUMIFS('[1]Հատված 6'!$I$9:$I$568,'[1]Հատված 6'!$D$9:$D$568,'[1]Հատված 3'!C149)</f>
        <v>0</v>
      </c>
    </row>
    <row r="150" spans="1:6" ht="14.25" customHeight="1" x14ac:dyDescent="0.25">
      <c r="A150" s="19">
        <v>5241</v>
      </c>
      <c r="B150" s="29" t="s">
        <v>238</v>
      </c>
      <c r="C150" s="38" t="s">
        <v>239</v>
      </c>
      <c r="D150" s="16">
        <f t="shared" si="2"/>
        <v>0</v>
      </c>
      <c r="E150" s="16">
        <f>SUMIFS('[1]Հատված 6'!$H$9:$H$568,'[1]Հատված 6'!$D$9:$D$568,'[1]Հատված 3'!C150)</f>
        <v>0</v>
      </c>
      <c r="F150" s="16">
        <f>+SUMIFS('[1]Հատված 6'!$I$9:$I$568,'[1]Հատված 6'!$D$9:$D$568,'[1]Հատված 3'!C150)</f>
        <v>0</v>
      </c>
    </row>
    <row r="151" spans="1:6" ht="15" customHeight="1" x14ac:dyDescent="0.25">
      <c r="A151" s="19">
        <v>5300</v>
      </c>
      <c r="B151" s="30" t="s">
        <v>240</v>
      </c>
      <c r="C151" s="3" t="s">
        <v>17</v>
      </c>
      <c r="D151" s="16">
        <f t="shared" si="2"/>
        <v>0</v>
      </c>
      <c r="E151" s="16">
        <v>0</v>
      </c>
      <c r="F151" s="16">
        <f>F152</f>
        <v>0</v>
      </c>
    </row>
    <row r="152" spans="1:6" x14ac:dyDescent="0.25">
      <c r="A152" s="19">
        <v>5311</v>
      </c>
      <c r="B152" s="29" t="s">
        <v>241</v>
      </c>
      <c r="C152" s="38" t="s">
        <v>242</v>
      </c>
      <c r="D152" s="16">
        <f t="shared" si="2"/>
        <v>0</v>
      </c>
      <c r="E152" s="16">
        <f>SUMIFS('[1]Հատված 6'!$H$9:$H$568,'[1]Հատված 6'!$D$9:$D$568,'[1]Հատված 3'!C152)</f>
        <v>0</v>
      </c>
      <c r="F152" s="16">
        <f>+SUMIFS('[1]Հատված 6'!$I$9:$I$568,'[1]Հատված 6'!$D$9:$D$568,'[1]Հատված 3'!C152)</f>
        <v>0</v>
      </c>
    </row>
    <row r="153" spans="1:6" ht="15" customHeight="1" x14ac:dyDescent="0.25">
      <c r="A153" s="19">
        <v>5400</v>
      </c>
      <c r="B153" s="30" t="s">
        <v>243</v>
      </c>
      <c r="C153" s="3" t="s">
        <v>17</v>
      </c>
      <c r="D153" s="16">
        <f t="shared" si="2"/>
        <v>0</v>
      </c>
      <c r="E153" s="16">
        <v>0</v>
      </c>
      <c r="F153" s="16">
        <f>F154+F155+F156+F157</f>
        <v>0</v>
      </c>
    </row>
    <row r="154" spans="1:6" x14ac:dyDescent="0.25">
      <c r="A154" s="19">
        <v>5411</v>
      </c>
      <c r="B154" s="29" t="s">
        <v>244</v>
      </c>
      <c r="C154" s="38" t="s">
        <v>245</v>
      </c>
      <c r="D154" s="16">
        <f t="shared" si="2"/>
        <v>0</v>
      </c>
      <c r="E154" s="16">
        <f>SUMIFS('[1]Հատված 6'!$H$9:$H$568,'[1]Հատված 6'!$D$9:$D$568,'[1]Հատված 3'!C154)</f>
        <v>0</v>
      </c>
      <c r="F154" s="16">
        <f>+SUMIFS('[1]Հատված 6'!$I$9:$I$568,'[1]Հատված 6'!$D$9:$D$568,'[1]Հատված 3'!C154)</f>
        <v>0</v>
      </c>
    </row>
    <row r="155" spans="1:6" x14ac:dyDescent="0.25">
      <c r="A155" s="19">
        <v>5421</v>
      </c>
      <c r="B155" s="29" t="s">
        <v>246</v>
      </c>
      <c r="C155" s="38" t="s">
        <v>247</v>
      </c>
      <c r="D155" s="16">
        <f t="shared" si="2"/>
        <v>0</v>
      </c>
      <c r="E155" s="16">
        <f>SUMIFS('[1]Հատված 6'!$H$9:$H$568,'[1]Հատված 6'!$D$9:$D$568,'[1]Հատված 3'!C155)</f>
        <v>0</v>
      </c>
      <c r="F155" s="16">
        <f>+SUMIFS('[1]Հատված 6'!$I$9:$I$568,'[1]Հատված 6'!$D$9:$D$568,'[1]Հատված 3'!C155)</f>
        <v>0</v>
      </c>
    </row>
    <row r="156" spans="1:6" x14ac:dyDescent="0.25">
      <c r="A156" s="19">
        <v>5431</v>
      </c>
      <c r="B156" s="29" t="s">
        <v>248</v>
      </c>
      <c r="C156" s="38" t="s">
        <v>249</v>
      </c>
      <c r="D156" s="16">
        <f t="shared" si="2"/>
        <v>0</v>
      </c>
      <c r="E156" s="16">
        <f>SUMIFS('[1]Հատված 6'!$H$9:$H$568,'[1]Հատված 6'!$D$9:$D$568,'[1]Հատված 3'!C156)</f>
        <v>0</v>
      </c>
      <c r="F156" s="16">
        <f>+SUMIFS('[1]Հատված 6'!$I$9:$I$568,'[1]Հատված 6'!$D$9:$D$568,'[1]Հատված 3'!C156)</f>
        <v>0</v>
      </c>
    </row>
    <row r="157" spans="1:6" x14ac:dyDescent="0.25">
      <c r="A157" s="19">
        <v>5441</v>
      </c>
      <c r="B157" s="39" t="s">
        <v>250</v>
      </c>
      <c r="C157" s="38" t="s">
        <v>251</v>
      </c>
      <c r="D157" s="16">
        <f t="shared" si="2"/>
        <v>0</v>
      </c>
      <c r="E157" s="16">
        <f>SUMIFS('[1]Հատված 6'!$H$9:$H$568,'[1]Հատված 6'!$D$9:$D$568,'[1]Հատված 3'!C157)</f>
        <v>0</v>
      </c>
      <c r="F157" s="16">
        <f>+SUMIFS('[1]Հատված 6'!$I$9:$I$568,'[1]Հատված 6'!$D$9:$D$568,'[1]Հատված 3'!C157)</f>
        <v>0</v>
      </c>
    </row>
    <row r="158" spans="1:6" ht="25.5" x14ac:dyDescent="0.25">
      <c r="A158" s="19">
        <v>5500</v>
      </c>
      <c r="B158" s="39" t="s">
        <v>252</v>
      </c>
      <c r="C158" s="3" t="s">
        <v>17</v>
      </c>
      <c r="D158" s="16">
        <f t="shared" si="2"/>
        <v>8000</v>
      </c>
      <c r="E158" s="16">
        <v>0</v>
      </c>
      <c r="F158" s="16">
        <f>F159</f>
        <v>8000</v>
      </c>
    </row>
    <row r="159" spans="1:6" ht="25.5" x14ac:dyDescent="0.25">
      <c r="A159" s="19">
        <v>5511</v>
      </c>
      <c r="B159" s="39" t="s">
        <v>253</v>
      </c>
      <c r="C159" s="38" t="s">
        <v>254</v>
      </c>
      <c r="D159" s="16">
        <f t="shared" si="2"/>
        <v>8000</v>
      </c>
      <c r="E159" s="16">
        <f>SUMIFS('[1]Հատված 6'!$H$9:$H$568,'[1]Հատված 6'!$D$9:$D$568,'[1]Հատված 3'!C159)</f>
        <v>0</v>
      </c>
      <c r="F159" s="16">
        <f>+SUMIFS('[1]Հատված 6'!$I$9:$I$568,'[1]Հատված 6'!$D$9:$D$568,'[1]Հատված 3'!C159)</f>
        <v>8000</v>
      </c>
    </row>
    <row r="160" spans="1:6" s="41" customFormat="1" ht="27.75" customHeight="1" x14ac:dyDescent="0.25">
      <c r="A160" s="40" t="s">
        <v>255</v>
      </c>
      <c r="B160" s="23" t="s">
        <v>256</v>
      </c>
      <c r="C160" s="40" t="s">
        <v>17</v>
      </c>
      <c r="D160" s="16">
        <f t="shared" si="2"/>
        <v>-200000</v>
      </c>
      <c r="E160" s="16">
        <v>0</v>
      </c>
      <c r="F160" s="16">
        <f>F161+F165+F171+F173</f>
        <v>-200000</v>
      </c>
    </row>
    <row r="161" spans="1:6" ht="27.75" customHeight="1" x14ac:dyDescent="0.25">
      <c r="A161" s="5" t="s">
        <v>257</v>
      </c>
      <c r="B161" s="23" t="s">
        <v>258</v>
      </c>
      <c r="C161" s="3" t="s">
        <v>17</v>
      </c>
      <c r="D161" s="16">
        <f t="shared" si="2"/>
        <v>0</v>
      </c>
      <c r="E161" s="16">
        <v>0</v>
      </c>
      <c r="F161" s="16">
        <f>F162+F163+F164</f>
        <v>0</v>
      </c>
    </row>
    <row r="162" spans="1:6" ht="14.25" customHeight="1" x14ac:dyDescent="0.25">
      <c r="A162" s="5" t="s">
        <v>259</v>
      </c>
      <c r="B162" s="25" t="s">
        <v>260</v>
      </c>
      <c r="C162" s="42" t="s">
        <v>261</v>
      </c>
      <c r="D162" s="16">
        <f t="shared" si="2"/>
        <v>0</v>
      </c>
      <c r="E162" s="16">
        <f>SUMIFS('[1]Հատված 6'!$H$9:$H$568,'[1]Հատված 6'!$D$9:$D$568,'[1]Հատված 3'!C162)</f>
        <v>0</v>
      </c>
      <c r="F162" s="16">
        <f>+SUMIFS('[1]Հատված 6'!$I$9:$I$568,'[1]Հատված 6'!$D$9:$D$568,'[1]Հատված 3'!C162)</f>
        <v>0</v>
      </c>
    </row>
    <row r="163" spans="1:6" s="43" customFormat="1" ht="15" customHeight="1" x14ac:dyDescent="0.25">
      <c r="A163" s="5" t="s">
        <v>262</v>
      </c>
      <c r="B163" s="25" t="s">
        <v>263</v>
      </c>
      <c r="C163" s="42" t="s">
        <v>264</v>
      </c>
      <c r="D163" s="16">
        <f t="shared" si="2"/>
        <v>0</v>
      </c>
      <c r="E163" s="16">
        <f>SUMIFS('[1]Հատված 6'!$H$9:$H$568,'[1]Հատված 6'!$D$9:$D$568,'[1]Հատված 3'!C163)</f>
        <v>0</v>
      </c>
      <c r="F163" s="16">
        <f>+SUMIFS('[1]Հատված 6'!$I$9:$I$568,'[1]Հատված 6'!$D$9:$D$568,'[1]Հատված 3'!C163)</f>
        <v>0</v>
      </c>
    </row>
    <row r="164" spans="1:6" x14ac:dyDescent="0.25">
      <c r="A164" s="44" t="s">
        <v>265</v>
      </c>
      <c r="B164" s="25" t="s">
        <v>266</v>
      </c>
      <c r="C164" s="42" t="s">
        <v>267</v>
      </c>
      <c r="D164" s="16">
        <f t="shared" si="2"/>
        <v>0</v>
      </c>
      <c r="E164" s="16">
        <f>SUMIFS('[1]Հատված 6'!$H$9:$H$568,'[1]Հատված 6'!$D$9:$D$568,'[1]Հատված 3'!C164)</f>
        <v>0</v>
      </c>
      <c r="F164" s="16">
        <f>+SUMIFS('[1]Հատված 6'!$I$9:$I$568,'[1]Հատված 6'!$D$9:$D$568,'[1]Հատված 3'!C164)</f>
        <v>0</v>
      </c>
    </row>
    <row r="165" spans="1:6" ht="27" customHeight="1" x14ac:dyDescent="0.25">
      <c r="A165" s="44" t="s">
        <v>268</v>
      </c>
      <c r="B165" s="23" t="s">
        <v>269</v>
      </c>
      <c r="C165" s="3" t="s">
        <v>17</v>
      </c>
      <c r="D165" s="16">
        <f t="shared" si="2"/>
        <v>0</v>
      </c>
      <c r="E165" s="16">
        <v>0</v>
      </c>
      <c r="F165" s="16">
        <f>F166+F167</f>
        <v>0</v>
      </c>
    </row>
    <row r="166" spans="1:6" ht="25.5" x14ac:dyDescent="0.25">
      <c r="A166" s="44" t="s">
        <v>270</v>
      </c>
      <c r="B166" s="25" t="s">
        <v>271</v>
      </c>
      <c r="C166" s="45" t="s">
        <v>272</v>
      </c>
      <c r="D166" s="16">
        <f t="shared" si="2"/>
        <v>0</v>
      </c>
      <c r="E166" s="16">
        <f>SUMIFS('[1]Հատված 6'!$H$9:$H$568,'[1]Հատված 6'!$D$9:$D$568,'[1]Հատված 3'!C166)</f>
        <v>0</v>
      </c>
      <c r="F166" s="16">
        <f>+SUMIFS('[1]Հատված 6'!$I$9:$I$568,'[1]Հատված 6'!$D$9:$D$568,'[1]Հատված 3'!C166)</f>
        <v>0</v>
      </c>
    </row>
    <row r="167" spans="1:6" ht="24" customHeight="1" x14ac:dyDescent="0.25">
      <c r="A167" s="44" t="s">
        <v>273</v>
      </c>
      <c r="B167" s="25" t="s">
        <v>274</v>
      </c>
      <c r="C167" s="3" t="s">
        <v>17</v>
      </c>
      <c r="D167" s="16">
        <f t="shared" si="2"/>
        <v>0</v>
      </c>
      <c r="E167" s="16">
        <v>0</v>
      </c>
      <c r="F167" s="16">
        <f>F168+F169+F170</f>
        <v>0</v>
      </c>
    </row>
    <row r="168" spans="1:6" ht="14.25" customHeight="1" x14ac:dyDescent="0.25">
      <c r="A168" s="44" t="s">
        <v>275</v>
      </c>
      <c r="B168" s="46" t="s">
        <v>276</v>
      </c>
      <c r="C168" s="42" t="s">
        <v>277</v>
      </c>
      <c r="D168" s="16">
        <f t="shared" si="2"/>
        <v>0</v>
      </c>
      <c r="E168" s="16">
        <f>SUMIFS('[1]Հատված 6'!$H$9:$H$568,'[1]Հատված 6'!$D$9:$D$568,'[1]Հատված 3'!C168)</f>
        <v>0</v>
      </c>
      <c r="F168" s="16">
        <f>+SUMIFS('[1]Հատված 6'!$I$9:$I$568,'[1]Հատված 6'!$D$9:$D$568,'[1]Հատված 3'!C168)</f>
        <v>0</v>
      </c>
    </row>
    <row r="169" spans="1:6" x14ac:dyDescent="0.25">
      <c r="A169" s="47" t="s">
        <v>278</v>
      </c>
      <c r="B169" s="46" t="s">
        <v>279</v>
      </c>
      <c r="C169" s="45" t="s">
        <v>280</v>
      </c>
      <c r="D169" s="16">
        <f t="shared" si="2"/>
        <v>0</v>
      </c>
      <c r="E169" s="16">
        <f>SUMIFS('[1]Հատված 6'!$H$9:$H$568,'[1]Հատված 6'!$D$9:$D$568,'[1]Հատված 3'!C169)</f>
        <v>0</v>
      </c>
      <c r="F169" s="16">
        <f>+SUMIFS('[1]Հատված 6'!$I$9:$I$568,'[1]Հատված 6'!$D$9:$D$568,'[1]Հատված 3'!C169)</f>
        <v>0</v>
      </c>
    </row>
    <row r="170" spans="1:6" x14ac:dyDescent="0.25">
      <c r="A170" s="44" t="s">
        <v>281</v>
      </c>
      <c r="B170" s="32" t="s">
        <v>282</v>
      </c>
      <c r="C170" s="45" t="s">
        <v>283</v>
      </c>
      <c r="D170" s="16">
        <f t="shared" si="2"/>
        <v>0</v>
      </c>
      <c r="E170" s="16">
        <f>SUMIFS('[1]Հատված 6'!$H$9:$H$568,'[1]Հատված 6'!$D$9:$D$568,'[1]Հատված 3'!C170)</f>
        <v>0</v>
      </c>
      <c r="F170" s="16">
        <f>+SUMIFS('[1]Հատված 6'!$I$9:$I$568,'[1]Հատված 6'!$D$9:$D$568,'[1]Հատված 3'!C170)</f>
        <v>0</v>
      </c>
    </row>
    <row r="171" spans="1:6" ht="27" customHeight="1" x14ac:dyDescent="0.25">
      <c r="A171" s="44" t="s">
        <v>284</v>
      </c>
      <c r="B171" s="23" t="s">
        <v>285</v>
      </c>
      <c r="C171" s="3" t="s">
        <v>17</v>
      </c>
      <c r="D171" s="16">
        <f t="shared" si="2"/>
        <v>0</v>
      </c>
      <c r="E171" s="16">
        <v>0</v>
      </c>
      <c r="F171" s="16">
        <f>F172</f>
        <v>0</v>
      </c>
    </row>
    <row r="172" spans="1:6" x14ac:dyDescent="0.25">
      <c r="A172" s="47" t="s">
        <v>286</v>
      </c>
      <c r="B172" s="25" t="s">
        <v>287</v>
      </c>
      <c r="C172" s="48" t="s">
        <v>288</v>
      </c>
      <c r="D172" s="16">
        <f t="shared" si="2"/>
        <v>0</v>
      </c>
      <c r="E172" s="16">
        <f>SUMIFS('[1]Հատված 6'!$H$9:$H$568,'[1]Հատված 6'!$D$9:$D$568,'[1]Հատված 3'!C172)</f>
        <v>0</v>
      </c>
      <c r="F172" s="16">
        <f>+SUMIFS('[1]Հատված 6'!$I$9:$I$568,'[1]Հատված 6'!$D$9:$D$568,'[1]Հատված 3'!C172)</f>
        <v>0</v>
      </c>
    </row>
    <row r="173" spans="1:6" ht="26.25" customHeight="1" x14ac:dyDescent="0.25">
      <c r="A173" s="44" t="s">
        <v>289</v>
      </c>
      <c r="B173" s="23" t="s">
        <v>290</v>
      </c>
      <c r="C173" s="3" t="s">
        <v>17</v>
      </c>
      <c r="D173" s="16">
        <f t="shared" si="2"/>
        <v>-200000</v>
      </c>
      <c r="E173" s="16">
        <v>0</v>
      </c>
      <c r="F173" s="16">
        <f>F174+F175+F176+F177</f>
        <v>-200000</v>
      </c>
    </row>
    <row r="174" spans="1:6" x14ac:dyDescent="0.25">
      <c r="A174" s="44" t="s">
        <v>291</v>
      </c>
      <c r="B174" s="25" t="s">
        <v>292</v>
      </c>
      <c r="C174" s="42" t="s">
        <v>293</v>
      </c>
      <c r="D174" s="16">
        <f t="shared" si="2"/>
        <v>-200000</v>
      </c>
      <c r="E174" s="16">
        <f>SUMIFS('[1]Հատված 6'!$H$9:$H$568,'[1]Հատված 6'!$D$9:$D$568,'[1]Հատված 3'!C174)</f>
        <v>0</v>
      </c>
      <c r="F174" s="16">
        <f>+SUMIFS('[1]Հատված 6'!$I$9:$I$568,'[1]Հատված 6'!$D$9:$D$568,'[1]Հատված 3'!C174)</f>
        <v>-200000</v>
      </c>
    </row>
    <row r="175" spans="1:6" ht="13.5" customHeight="1" x14ac:dyDescent="0.25">
      <c r="A175" s="47" t="s">
        <v>294</v>
      </c>
      <c r="B175" s="25" t="s">
        <v>295</v>
      </c>
      <c r="C175" s="48" t="s">
        <v>296</v>
      </c>
      <c r="D175" s="16">
        <f t="shared" si="2"/>
        <v>0</v>
      </c>
      <c r="E175" s="16">
        <f>SUMIFS('[1]Հատված 6'!$H$9:$H$568,'[1]Հատված 6'!$D$9:$D$568,'[1]Հատված 3'!C175)</f>
        <v>0</v>
      </c>
      <c r="F175" s="16">
        <f>+SUMIFS('[1]Հատված 6'!$I$9:$I$568,'[1]Հատված 6'!$D$9:$D$568,'[1]Հատված 3'!C175)</f>
        <v>0</v>
      </c>
    </row>
    <row r="176" spans="1:6" ht="26.25" customHeight="1" x14ac:dyDescent="0.25">
      <c r="A176" s="44" t="s">
        <v>297</v>
      </c>
      <c r="B176" s="25" t="s">
        <v>298</v>
      </c>
      <c r="C176" s="45" t="s">
        <v>299</v>
      </c>
      <c r="D176" s="16">
        <f t="shared" si="2"/>
        <v>0</v>
      </c>
      <c r="E176" s="16">
        <f>SUMIFS('[1]Հատված 6'!$H$9:$H$568,'[1]Հատված 6'!$D$9:$D$568,'[1]Հատված 3'!C176)</f>
        <v>0</v>
      </c>
      <c r="F176" s="16">
        <f>+SUMIFS('[1]Հատված 6'!$I$9:$I$568,'[1]Հատված 6'!$D$9:$D$568,'[1]Հատված 3'!C176)</f>
        <v>0</v>
      </c>
    </row>
    <row r="177" spans="1:6" ht="25.5" x14ac:dyDescent="0.25">
      <c r="A177" s="44" t="s">
        <v>300</v>
      </c>
      <c r="B177" s="25" t="s">
        <v>301</v>
      </c>
      <c r="C177" s="45" t="s">
        <v>302</v>
      </c>
      <c r="D177" s="16">
        <f t="shared" si="2"/>
        <v>0</v>
      </c>
      <c r="E177" s="16">
        <f>SUMIFS('[1]Հատված 6'!$H$9:$H$568,'[1]Հատված 6'!$D$9:$D$568,'[1]Հատված 3'!C177)</f>
        <v>0</v>
      </c>
      <c r="F177" s="16">
        <f>+SUMIFS('[1]Հատված 6'!$I$9:$I$568,'[1]Հատված 6'!$D$9:$D$568,'[1]Հատված 3'!C177)</f>
        <v>0</v>
      </c>
    </row>
    <row r="178" spans="1:6" s="52" customFormat="1" ht="14.25" x14ac:dyDescent="0.25">
      <c r="A178" s="49"/>
      <c r="B178" s="50"/>
      <c r="C178" s="51"/>
      <c r="E178" s="53"/>
    </row>
    <row r="179" spans="1:6" s="52" customFormat="1" x14ac:dyDescent="0.25">
      <c r="C179" s="54"/>
    </row>
    <row r="180" spans="1:6" s="52" customFormat="1" x14ac:dyDescent="0.25">
      <c r="C180" s="54"/>
    </row>
    <row r="181" spans="1:6" s="52" customFormat="1" x14ac:dyDescent="0.25">
      <c r="C181" s="54"/>
    </row>
    <row r="182" spans="1:6" s="52" customFormat="1" x14ac:dyDescent="0.25">
      <c r="C182" s="54"/>
    </row>
    <row r="183" spans="1:6" s="52" customFormat="1" x14ac:dyDescent="0.25">
      <c r="C183" s="54"/>
    </row>
    <row r="184" spans="1:6" s="52" customFormat="1" x14ac:dyDescent="0.25">
      <c r="C184" s="54"/>
    </row>
    <row r="185" spans="1:6" s="52" customFormat="1" x14ac:dyDescent="0.25">
      <c r="C185" s="54"/>
    </row>
    <row r="186" spans="1:6" s="52" customFormat="1" x14ac:dyDescent="0.25">
      <c r="C186" s="54"/>
    </row>
    <row r="187" spans="1:6" s="52" customFormat="1" x14ac:dyDescent="0.25">
      <c r="C187" s="54"/>
    </row>
    <row r="188" spans="1:6" s="52" customFormat="1" x14ac:dyDescent="0.25">
      <c r="C188" s="54"/>
    </row>
    <row r="189" spans="1:6" s="52" customFormat="1" x14ac:dyDescent="0.25">
      <c r="C189" s="54"/>
    </row>
    <row r="190" spans="1:6" s="52" customFormat="1" x14ac:dyDescent="0.25">
      <c r="C190" s="54"/>
    </row>
    <row r="191" spans="1:6" s="52" customFormat="1" x14ac:dyDescent="0.25">
      <c r="C191" s="54"/>
    </row>
    <row r="192" spans="1:6" s="52" customFormat="1" x14ac:dyDescent="0.25">
      <c r="C192" s="54"/>
    </row>
    <row r="193" spans="3:3" s="52" customFormat="1" x14ac:dyDescent="0.25">
      <c r="C193" s="54"/>
    </row>
    <row r="194" spans="3:3" s="52" customFormat="1" x14ac:dyDescent="0.25">
      <c r="C194" s="54"/>
    </row>
    <row r="195" spans="3:3" s="52" customFormat="1" x14ac:dyDescent="0.25">
      <c r="C195" s="54"/>
    </row>
    <row r="196" spans="3:3" s="52" customFormat="1" x14ac:dyDescent="0.25">
      <c r="C196" s="54"/>
    </row>
    <row r="197" spans="3:3" s="52" customFormat="1" x14ac:dyDescent="0.25">
      <c r="C197" s="54"/>
    </row>
    <row r="198" spans="3:3" s="52" customFormat="1" x14ac:dyDescent="0.25">
      <c r="C198" s="54"/>
    </row>
    <row r="199" spans="3:3" s="52" customFormat="1" x14ac:dyDescent="0.25">
      <c r="C199" s="54"/>
    </row>
    <row r="200" spans="3:3" s="52" customFormat="1" x14ac:dyDescent="0.25">
      <c r="C200" s="54"/>
    </row>
    <row r="201" spans="3:3" s="52" customFormat="1" x14ac:dyDescent="0.25">
      <c r="C201" s="54"/>
    </row>
    <row r="202" spans="3:3" s="52" customFormat="1" x14ac:dyDescent="0.25">
      <c r="C202" s="54"/>
    </row>
    <row r="203" spans="3:3" s="52" customFormat="1" x14ac:dyDescent="0.25">
      <c r="C203" s="54"/>
    </row>
    <row r="204" spans="3:3" s="52" customFormat="1" x14ac:dyDescent="0.25">
      <c r="C204" s="54"/>
    </row>
    <row r="205" spans="3:3" s="52" customFormat="1" x14ac:dyDescent="0.25">
      <c r="C205" s="54"/>
    </row>
    <row r="206" spans="3:3" s="52" customFormat="1" x14ac:dyDescent="0.25">
      <c r="C206" s="54"/>
    </row>
    <row r="207" spans="3:3" s="52" customFormat="1" x14ac:dyDescent="0.25">
      <c r="C207" s="54"/>
    </row>
    <row r="208" spans="3:3" s="52" customFormat="1" x14ac:dyDescent="0.25">
      <c r="C208" s="54"/>
    </row>
    <row r="209" spans="3:3" s="52" customFormat="1" x14ac:dyDescent="0.25">
      <c r="C209" s="54"/>
    </row>
    <row r="210" spans="3:3" s="52" customFormat="1" x14ac:dyDescent="0.25">
      <c r="C210" s="54"/>
    </row>
    <row r="211" spans="3:3" s="52" customFormat="1" x14ac:dyDescent="0.25">
      <c r="C211" s="54"/>
    </row>
    <row r="212" spans="3:3" s="52" customFormat="1" x14ac:dyDescent="0.25">
      <c r="C212" s="54"/>
    </row>
    <row r="213" spans="3:3" s="52" customFormat="1" x14ac:dyDescent="0.25">
      <c r="C213" s="54"/>
    </row>
    <row r="214" spans="3:3" s="52" customFormat="1" x14ac:dyDescent="0.25">
      <c r="C214" s="54"/>
    </row>
    <row r="215" spans="3:3" s="52" customFormat="1" x14ac:dyDescent="0.25">
      <c r="C215" s="54"/>
    </row>
    <row r="216" spans="3:3" s="52" customFormat="1" x14ac:dyDescent="0.25">
      <c r="C216" s="54"/>
    </row>
    <row r="217" spans="3:3" s="52" customFormat="1" x14ac:dyDescent="0.25">
      <c r="C217" s="54"/>
    </row>
    <row r="218" spans="3:3" s="52" customFormat="1" x14ac:dyDescent="0.25">
      <c r="C218" s="54"/>
    </row>
    <row r="219" spans="3:3" s="52" customFormat="1" x14ac:dyDescent="0.25">
      <c r="C219" s="54"/>
    </row>
    <row r="220" spans="3:3" s="52" customFormat="1" x14ac:dyDescent="0.25">
      <c r="C220" s="54"/>
    </row>
    <row r="221" spans="3:3" s="52" customFormat="1" x14ac:dyDescent="0.25">
      <c r="C221" s="54"/>
    </row>
    <row r="222" spans="3:3" s="52" customFormat="1" x14ac:dyDescent="0.25">
      <c r="C222" s="54"/>
    </row>
    <row r="223" spans="3:3" s="52" customFormat="1" x14ac:dyDescent="0.25">
      <c r="C223" s="54"/>
    </row>
    <row r="224" spans="3:3" s="52" customFormat="1" x14ac:dyDescent="0.25">
      <c r="C224" s="54"/>
    </row>
    <row r="225" spans="3:3" s="52" customFormat="1" x14ac:dyDescent="0.25">
      <c r="C225" s="54"/>
    </row>
    <row r="226" spans="3:3" s="52" customFormat="1" x14ac:dyDescent="0.25">
      <c r="C226" s="54"/>
    </row>
    <row r="227" spans="3:3" s="52" customFormat="1" x14ac:dyDescent="0.25">
      <c r="C227" s="54"/>
    </row>
    <row r="228" spans="3:3" s="52" customFormat="1" x14ac:dyDescent="0.25">
      <c r="C228" s="54"/>
    </row>
    <row r="229" spans="3:3" s="52" customFormat="1" x14ac:dyDescent="0.25">
      <c r="C229" s="54"/>
    </row>
    <row r="230" spans="3:3" s="52" customFormat="1" x14ac:dyDescent="0.25">
      <c r="C230" s="54"/>
    </row>
    <row r="231" spans="3:3" s="52" customFormat="1" x14ac:dyDescent="0.25">
      <c r="C231" s="54"/>
    </row>
    <row r="232" spans="3:3" s="52" customFormat="1" x14ac:dyDescent="0.25">
      <c r="C232" s="54"/>
    </row>
    <row r="233" spans="3:3" s="52" customFormat="1" x14ac:dyDescent="0.25">
      <c r="C233" s="54"/>
    </row>
    <row r="234" spans="3:3" s="52" customFormat="1" x14ac:dyDescent="0.25">
      <c r="C234" s="54"/>
    </row>
    <row r="235" spans="3:3" s="52" customFormat="1" x14ac:dyDescent="0.25">
      <c r="C235" s="54"/>
    </row>
    <row r="236" spans="3:3" s="52" customFormat="1" x14ac:dyDescent="0.25">
      <c r="C236" s="54"/>
    </row>
    <row r="237" spans="3:3" s="52" customFormat="1" x14ac:dyDescent="0.25">
      <c r="C237" s="54"/>
    </row>
    <row r="238" spans="3:3" s="52" customFormat="1" x14ac:dyDescent="0.25">
      <c r="C238" s="54"/>
    </row>
    <row r="239" spans="3:3" s="52" customFormat="1" x14ac:dyDescent="0.25">
      <c r="C239" s="54"/>
    </row>
    <row r="240" spans="3:3" s="52" customFormat="1" x14ac:dyDescent="0.25">
      <c r="C240" s="54"/>
    </row>
    <row r="241" spans="3:3" s="52" customFormat="1" x14ac:dyDescent="0.25">
      <c r="C241" s="54"/>
    </row>
    <row r="242" spans="3:3" s="52" customFormat="1" x14ac:dyDescent="0.25">
      <c r="C242" s="54"/>
    </row>
    <row r="243" spans="3:3" s="52" customFormat="1" x14ac:dyDescent="0.25">
      <c r="C243" s="54"/>
    </row>
    <row r="244" spans="3:3" s="52" customFormat="1" x14ac:dyDescent="0.25">
      <c r="C244" s="54"/>
    </row>
    <row r="245" spans="3:3" s="52" customFormat="1" x14ac:dyDescent="0.25">
      <c r="C245" s="54"/>
    </row>
    <row r="246" spans="3:3" s="52" customFormat="1" x14ac:dyDescent="0.25">
      <c r="C246" s="54"/>
    </row>
    <row r="247" spans="3:3" s="52" customFormat="1" x14ac:dyDescent="0.25">
      <c r="C247" s="54"/>
    </row>
    <row r="248" spans="3:3" s="52" customFormat="1" x14ac:dyDescent="0.25">
      <c r="C248" s="54"/>
    </row>
    <row r="249" spans="3:3" s="52" customFormat="1" x14ac:dyDescent="0.25">
      <c r="C249" s="54"/>
    </row>
    <row r="250" spans="3:3" s="52" customFormat="1" x14ac:dyDescent="0.25">
      <c r="C250" s="54"/>
    </row>
    <row r="251" spans="3:3" s="52" customFormat="1" x14ac:dyDescent="0.25">
      <c r="C251" s="54"/>
    </row>
    <row r="252" spans="3:3" s="52" customFormat="1" x14ac:dyDescent="0.25">
      <c r="C252" s="54"/>
    </row>
    <row r="253" spans="3:3" s="52" customFormat="1" x14ac:dyDescent="0.25">
      <c r="C253" s="54"/>
    </row>
    <row r="254" spans="3:3" s="52" customFormat="1" x14ac:dyDescent="0.25">
      <c r="C254" s="54"/>
    </row>
    <row r="255" spans="3:3" s="52" customFormat="1" x14ac:dyDescent="0.25">
      <c r="C255" s="54"/>
    </row>
    <row r="256" spans="3:3" s="52" customFormat="1" x14ac:dyDescent="0.25">
      <c r="C256" s="54"/>
    </row>
    <row r="257" spans="3:3" s="52" customFormat="1" x14ac:dyDescent="0.25">
      <c r="C257" s="54"/>
    </row>
    <row r="258" spans="3:3" s="52" customFormat="1" x14ac:dyDescent="0.25">
      <c r="C258" s="54"/>
    </row>
    <row r="259" spans="3:3" s="52" customFormat="1" x14ac:dyDescent="0.25">
      <c r="C259" s="54"/>
    </row>
    <row r="260" spans="3:3" s="52" customFormat="1" x14ac:dyDescent="0.25">
      <c r="C260" s="54"/>
    </row>
    <row r="261" spans="3:3" s="52" customFormat="1" x14ac:dyDescent="0.25">
      <c r="C261" s="54"/>
    </row>
    <row r="262" spans="3:3" s="52" customFormat="1" x14ac:dyDescent="0.25">
      <c r="C262" s="54"/>
    </row>
    <row r="263" spans="3:3" s="52" customFormat="1" x14ac:dyDescent="0.25">
      <c r="C263" s="54"/>
    </row>
    <row r="264" spans="3:3" s="52" customFormat="1" x14ac:dyDescent="0.25">
      <c r="C264" s="54"/>
    </row>
    <row r="265" spans="3:3" s="52" customFormat="1" x14ac:dyDescent="0.25">
      <c r="C265" s="54"/>
    </row>
    <row r="266" spans="3:3" s="52" customFormat="1" x14ac:dyDescent="0.25">
      <c r="C266" s="54"/>
    </row>
    <row r="267" spans="3:3" s="52" customFormat="1" x14ac:dyDescent="0.25">
      <c r="C267" s="54"/>
    </row>
    <row r="268" spans="3:3" s="52" customFormat="1" x14ac:dyDescent="0.25">
      <c r="C268" s="54"/>
    </row>
    <row r="269" spans="3:3" s="52" customFormat="1" x14ac:dyDescent="0.25">
      <c r="C269" s="54"/>
    </row>
    <row r="270" spans="3:3" s="52" customFormat="1" x14ac:dyDescent="0.25">
      <c r="C270" s="54"/>
    </row>
    <row r="271" spans="3:3" s="52" customFormat="1" x14ac:dyDescent="0.25">
      <c r="C271" s="54"/>
    </row>
    <row r="272" spans="3:3" s="52" customFormat="1" x14ac:dyDescent="0.25">
      <c r="C272" s="54"/>
    </row>
    <row r="273" spans="3:3" s="52" customFormat="1" x14ac:dyDescent="0.25">
      <c r="C273" s="54"/>
    </row>
    <row r="274" spans="3:3" s="52" customFormat="1" x14ac:dyDescent="0.25">
      <c r="C274" s="54"/>
    </row>
    <row r="275" spans="3:3" s="52" customFormat="1" x14ac:dyDescent="0.25">
      <c r="C275" s="54"/>
    </row>
    <row r="276" spans="3:3" s="52" customFormat="1" x14ac:dyDescent="0.25">
      <c r="C276" s="54"/>
    </row>
    <row r="277" spans="3:3" s="52" customFormat="1" x14ac:dyDescent="0.25">
      <c r="C277" s="54"/>
    </row>
    <row r="278" spans="3:3" s="52" customFormat="1" x14ac:dyDescent="0.25">
      <c r="C278" s="54"/>
    </row>
    <row r="279" spans="3:3" s="52" customFormat="1" x14ac:dyDescent="0.25">
      <c r="C279" s="54"/>
    </row>
    <row r="280" spans="3:3" s="52" customFormat="1" x14ac:dyDescent="0.25">
      <c r="C280" s="54"/>
    </row>
    <row r="281" spans="3:3" s="52" customFormat="1" x14ac:dyDescent="0.25">
      <c r="C281" s="54"/>
    </row>
    <row r="282" spans="3:3" s="52" customFormat="1" x14ac:dyDescent="0.25">
      <c r="C282" s="54"/>
    </row>
    <row r="283" spans="3:3" s="52" customFormat="1" x14ac:dyDescent="0.25">
      <c r="C283" s="54"/>
    </row>
    <row r="284" spans="3:3" s="52" customFormat="1" x14ac:dyDescent="0.25">
      <c r="C284" s="54"/>
    </row>
    <row r="285" spans="3:3" s="52" customFormat="1" x14ac:dyDescent="0.25">
      <c r="C285" s="54"/>
    </row>
    <row r="286" spans="3:3" s="52" customFormat="1" x14ac:dyDescent="0.25">
      <c r="C286" s="54"/>
    </row>
    <row r="287" spans="3:3" s="52" customFormat="1" x14ac:dyDescent="0.25">
      <c r="C287" s="54"/>
    </row>
    <row r="288" spans="3:3" s="52" customFormat="1" x14ac:dyDescent="0.25">
      <c r="C288" s="54"/>
    </row>
    <row r="289" spans="3:3" s="52" customFormat="1" x14ac:dyDescent="0.25">
      <c r="C289" s="54"/>
    </row>
    <row r="290" spans="3:3" s="52" customFormat="1" x14ac:dyDescent="0.25">
      <c r="C290" s="54"/>
    </row>
    <row r="291" spans="3:3" s="52" customFormat="1" x14ac:dyDescent="0.25">
      <c r="C291" s="54"/>
    </row>
    <row r="292" spans="3:3" s="52" customFormat="1" x14ac:dyDescent="0.25">
      <c r="C292" s="54"/>
    </row>
    <row r="293" spans="3:3" s="52" customFormat="1" x14ac:dyDescent="0.25">
      <c r="C293" s="54"/>
    </row>
    <row r="294" spans="3:3" s="52" customFormat="1" x14ac:dyDescent="0.25">
      <c r="C294" s="54"/>
    </row>
    <row r="295" spans="3:3" s="52" customFormat="1" x14ac:dyDescent="0.25">
      <c r="C295" s="54"/>
    </row>
    <row r="296" spans="3:3" s="52" customFormat="1" x14ac:dyDescent="0.25">
      <c r="C296" s="54"/>
    </row>
    <row r="297" spans="3:3" s="52" customFormat="1" x14ac:dyDescent="0.25">
      <c r="C297" s="54"/>
    </row>
    <row r="298" spans="3:3" s="52" customFormat="1" x14ac:dyDescent="0.25">
      <c r="C298" s="54"/>
    </row>
    <row r="299" spans="3:3" s="52" customFormat="1" x14ac:dyDescent="0.25">
      <c r="C299" s="54"/>
    </row>
    <row r="300" spans="3:3" s="52" customFormat="1" x14ac:dyDescent="0.25">
      <c r="C300" s="54"/>
    </row>
    <row r="301" spans="3:3" s="52" customFormat="1" x14ac:dyDescent="0.25">
      <c r="C301" s="54"/>
    </row>
    <row r="302" spans="3:3" s="52" customFormat="1" x14ac:dyDescent="0.25">
      <c r="C302" s="54"/>
    </row>
    <row r="303" spans="3:3" s="52" customFormat="1" x14ac:dyDescent="0.25">
      <c r="C303" s="54"/>
    </row>
    <row r="304" spans="3:3" s="52" customFormat="1" x14ac:dyDescent="0.25">
      <c r="C304" s="54"/>
    </row>
    <row r="305" spans="3:3" s="52" customFormat="1" x14ac:dyDescent="0.25">
      <c r="C305" s="54"/>
    </row>
    <row r="306" spans="3:3" s="52" customFormat="1" x14ac:dyDescent="0.25">
      <c r="C306" s="54"/>
    </row>
    <row r="307" spans="3:3" s="52" customFormat="1" x14ac:dyDescent="0.25">
      <c r="C307" s="54"/>
    </row>
    <row r="308" spans="3:3" s="52" customFormat="1" x14ac:dyDescent="0.25">
      <c r="C308" s="54"/>
    </row>
    <row r="309" spans="3:3" s="52" customFormat="1" x14ac:dyDescent="0.25">
      <c r="C309" s="54"/>
    </row>
    <row r="310" spans="3:3" s="52" customFormat="1" x14ac:dyDescent="0.25">
      <c r="C310" s="54"/>
    </row>
    <row r="311" spans="3:3" s="52" customFormat="1" x14ac:dyDescent="0.25">
      <c r="C311" s="54"/>
    </row>
    <row r="312" spans="3:3" s="52" customFormat="1" x14ac:dyDescent="0.25">
      <c r="C312" s="54"/>
    </row>
    <row r="313" spans="3:3" s="52" customFormat="1" x14ac:dyDescent="0.25">
      <c r="C313" s="54"/>
    </row>
    <row r="314" spans="3:3" s="52" customFormat="1" x14ac:dyDescent="0.25">
      <c r="C314" s="54"/>
    </row>
    <row r="315" spans="3:3" s="52" customFormat="1" x14ac:dyDescent="0.25">
      <c r="C315" s="54"/>
    </row>
    <row r="316" spans="3:3" s="52" customFormat="1" x14ac:dyDescent="0.25">
      <c r="C316" s="54"/>
    </row>
    <row r="317" spans="3:3" s="52" customFormat="1" x14ac:dyDescent="0.25">
      <c r="C317" s="54"/>
    </row>
    <row r="318" spans="3:3" s="52" customFormat="1" x14ac:dyDescent="0.25">
      <c r="C318" s="54"/>
    </row>
    <row r="319" spans="3:3" s="52" customFormat="1" x14ac:dyDescent="0.25">
      <c r="C319" s="54"/>
    </row>
    <row r="320" spans="3:3" s="52" customFormat="1" x14ac:dyDescent="0.25">
      <c r="C320" s="54"/>
    </row>
    <row r="321" spans="3:3" s="52" customFormat="1" x14ac:dyDescent="0.25">
      <c r="C321" s="54"/>
    </row>
    <row r="322" spans="3:3" s="52" customFormat="1" x14ac:dyDescent="0.25">
      <c r="C322" s="54"/>
    </row>
    <row r="323" spans="3:3" s="52" customFormat="1" x14ac:dyDescent="0.25">
      <c r="C323" s="54"/>
    </row>
    <row r="324" spans="3:3" s="52" customFormat="1" x14ac:dyDescent="0.25">
      <c r="C324" s="54"/>
    </row>
    <row r="325" spans="3:3" s="52" customFormat="1" x14ac:dyDescent="0.25">
      <c r="C325" s="54"/>
    </row>
    <row r="326" spans="3:3" s="52" customFormat="1" x14ac:dyDescent="0.25">
      <c r="C326" s="54"/>
    </row>
    <row r="327" spans="3:3" s="52" customFormat="1" x14ac:dyDescent="0.25">
      <c r="C327" s="54"/>
    </row>
    <row r="328" spans="3:3" s="52" customFormat="1" x14ac:dyDescent="0.25">
      <c r="C328" s="54"/>
    </row>
    <row r="329" spans="3:3" s="52" customFormat="1" x14ac:dyDescent="0.25">
      <c r="C329" s="54"/>
    </row>
    <row r="330" spans="3:3" s="52" customFormat="1" x14ac:dyDescent="0.25">
      <c r="C330" s="54"/>
    </row>
    <row r="331" spans="3:3" s="52" customFormat="1" x14ac:dyDescent="0.25">
      <c r="C331" s="54"/>
    </row>
    <row r="332" spans="3:3" s="52" customFormat="1" x14ac:dyDescent="0.25">
      <c r="C332" s="54"/>
    </row>
    <row r="333" spans="3:3" s="52" customFormat="1" x14ac:dyDescent="0.25">
      <c r="C333" s="54"/>
    </row>
    <row r="334" spans="3:3" s="52" customFormat="1" x14ac:dyDescent="0.25">
      <c r="C334" s="54"/>
    </row>
    <row r="335" spans="3:3" s="52" customFormat="1" x14ac:dyDescent="0.25">
      <c r="C335" s="54"/>
    </row>
    <row r="336" spans="3:3" s="52" customFormat="1" x14ac:dyDescent="0.25">
      <c r="C336" s="54"/>
    </row>
    <row r="337" spans="3:3" s="52" customFormat="1" x14ac:dyDescent="0.25">
      <c r="C337" s="54"/>
    </row>
    <row r="338" spans="3:3" s="52" customFormat="1" x14ac:dyDescent="0.25">
      <c r="C338" s="54"/>
    </row>
    <row r="339" spans="3:3" s="52" customFormat="1" x14ac:dyDescent="0.25">
      <c r="C339" s="54"/>
    </row>
    <row r="340" spans="3:3" s="52" customFormat="1" x14ac:dyDescent="0.25">
      <c r="C340" s="54"/>
    </row>
    <row r="341" spans="3:3" s="52" customFormat="1" x14ac:dyDescent="0.25">
      <c r="C341" s="54"/>
    </row>
    <row r="342" spans="3:3" s="52" customFormat="1" x14ac:dyDescent="0.25">
      <c r="C342" s="54"/>
    </row>
    <row r="343" spans="3:3" s="52" customFormat="1" x14ac:dyDescent="0.25">
      <c r="C343" s="54"/>
    </row>
    <row r="344" spans="3:3" s="52" customFormat="1" x14ac:dyDescent="0.25">
      <c r="C344" s="54"/>
    </row>
    <row r="345" spans="3:3" s="52" customFormat="1" x14ac:dyDescent="0.25">
      <c r="C345" s="54"/>
    </row>
    <row r="346" spans="3:3" s="52" customFormat="1" x14ac:dyDescent="0.25">
      <c r="C346" s="54"/>
    </row>
    <row r="347" spans="3:3" s="52" customFormat="1" x14ac:dyDescent="0.25">
      <c r="C347" s="54"/>
    </row>
    <row r="348" spans="3:3" s="52" customFormat="1" x14ac:dyDescent="0.25">
      <c r="C348" s="54"/>
    </row>
    <row r="349" spans="3:3" s="52" customFormat="1" x14ac:dyDescent="0.25">
      <c r="C349" s="54"/>
    </row>
    <row r="350" spans="3:3" s="52" customFormat="1" x14ac:dyDescent="0.25">
      <c r="C350" s="54"/>
    </row>
    <row r="351" spans="3:3" s="52" customFormat="1" x14ac:dyDescent="0.25">
      <c r="C351" s="54"/>
    </row>
    <row r="352" spans="3:3" s="52" customFormat="1" x14ac:dyDescent="0.25">
      <c r="C352" s="54"/>
    </row>
    <row r="353" spans="3:3" s="52" customFormat="1" x14ac:dyDescent="0.25">
      <c r="C353" s="54"/>
    </row>
    <row r="354" spans="3:3" s="52" customFormat="1" x14ac:dyDescent="0.25">
      <c r="C354" s="54"/>
    </row>
    <row r="355" spans="3:3" s="52" customFormat="1" x14ac:dyDescent="0.25">
      <c r="C355" s="54"/>
    </row>
    <row r="356" spans="3:3" s="52" customFormat="1" x14ac:dyDescent="0.25">
      <c r="C356" s="54"/>
    </row>
    <row r="357" spans="3:3" s="52" customFormat="1" x14ac:dyDescent="0.25">
      <c r="C357" s="54"/>
    </row>
    <row r="358" spans="3:3" s="52" customFormat="1" x14ac:dyDescent="0.25">
      <c r="C358" s="54"/>
    </row>
    <row r="359" spans="3:3" s="52" customFormat="1" x14ac:dyDescent="0.25">
      <c r="C359" s="54"/>
    </row>
    <row r="360" spans="3:3" s="52" customFormat="1" x14ac:dyDescent="0.25">
      <c r="C360" s="54"/>
    </row>
    <row r="361" spans="3:3" s="52" customFormat="1" x14ac:dyDescent="0.25">
      <c r="C361" s="54"/>
    </row>
    <row r="362" spans="3:3" s="52" customFormat="1" x14ac:dyDescent="0.25">
      <c r="C362" s="54"/>
    </row>
    <row r="363" spans="3:3" s="52" customFormat="1" x14ac:dyDescent="0.25">
      <c r="C363" s="54"/>
    </row>
    <row r="364" spans="3:3" s="52" customFormat="1" x14ac:dyDescent="0.25">
      <c r="C364" s="54"/>
    </row>
    <row r="365" spans="3:3" s="52" customFormat="1" x14ac:dyDescent="0.25">
      <c r="C365" s="54"/>
    </row>
    <row r="366" spans="3:3" s="52" customFormat="1" x14ac:dyDescent="0.25">
      <c r="C366" s="54"/>
    </row>
    <row r="367" spans="3:3" s="52" customFormat="1" x14ac:dyDescent="0.25">
      <c r="C367" s="54"/>
    </row>
    <row r="368" spans="3:3" s="52" customFormat="1" x14ac:dyDescent="0.25">
      <c r="C368" s="54"/>
    </row>
    <row r="369" spans="3:3" s="52" customFormat="1" x14ac:dyDescent="0.25">
      <c r="C369" s="54"/>
    </row>
    <row r="370" spans="3:3" s="52" customFormat="1" x14ac:dyDescent="0.25">
      <c r="C370" s="54"/>
    </row>
    <row r="371" spans="3:3" s="52" customFormat="1" x14ac:dyDescent="0.25">
      <c r="C371" s="54"/>
    </row>
    <row r="372" spans="3:3" s="52" customFormat="1" x14ac:dyDescent="0.25">
      <c r="C372" s="54"/>
    </row>
    <row r="373" spans="3:3" s="52" customFormat="1" x14ac:dyDescent="0.25">
      <c r="C373" s="54"/>
    </row>
    <row r="374" spans="3:3" s="52" customFormat="1" x14ac:dyDescent="0.25">
      <c r="C374" s="54"/>
    </row>
    <row r="375" spans="3:3" s="52" customFormat="1" x14ac:dyDescent="0.25">
      <c r="C375" s="54"/>
    </row>
    <row r="376" spans="3:3" s="52" customFormat="1" x14ac:dyDescent="0.25">
      <c r="C376" s="54"/>
    </row>
    <row r="377" spans="3:3" s="52" customFormat="1" x14ac:dyDescent="0.25">
      <c r="C377" s="54"/>
    </row>
    <row r="378" spans="3:3" s="52" customFormat="1" x14ac:dyDescent="0.25">
      <c r="C378" s="54"/>
    </row>
    <row r="379" spans="3:3" s="52" customFormat="1" x14ac:dyDescent="0.25">
      <c r="C379" s="54"/>
    </row>
    <row r="380" spans="3:3" s="52" customFormat="1" x14ac:dyDescent="0.25">
      <c r="C380" s="54"/>
    </row>
    <row r="381" spans="3:3" s="52" customFormat="1" x14ac:dyDescent="0.25">
      <c r="C381" s="54"/>
    </row>
    <row r="382" spans="3:3" s="52" customFormat="1" x14ac:dyDescent="0.25">
      <c r="C382" s="54"/>
    </row>
    <row r="383" spans="3:3" s="52" customFormat="1" x14ac:dyDescent="0.25">
      <c r="C383" s="54"/>
    </row>
    <row r="384" spans="3:3" s="52" customFormat="1" x14ac:dyDescent="0.25">
      <c r="C384" s="54"/>
    </row>
    <row r="385" spans="3:3" s="52" customFormat="1" x14ac:dyDescent="0.25">
      <c r="C385" s="54"/>
    </row>
    <row r="386" spans="3:3" s="52" customFormat="1" x14ac:dyDescent="0.25">
      <c r="C386" s="54"/>
    </row>
    <row r="387" spans="3:3" s="52" customFormat="1" x14ac:dyDescent="0.25">
      <c r="C387" s="54"/>
    </row>
    <row r="388" spans="3:3" s="52" customFormat="1" x14ac:dyDescent="0.25">
      <c r="C388" s="54"/>
    </row>
    <row r="389" spans="3:3" s="52" customFormat="1" x14ac:dyDescent="0.25">
      <c r="C389" s="54"/>
    </row>
    <row r="390" spans="3:3" s="52" customFormat="1" x14ac:dyDescent="0.25">
      <c r="C390" s="54"/>
    </row>
    <row r="391" spans="3:3" s="52" customFormat="1" x14ac:dyDescent="0.25">
      <c r="C391" s="54"/>
    </row>
    <row r="392" spans="3:3" s="52" customFormat="1" x14ac:dyDescent="0.25">
      <c r="C392" s="54"/>
    </row>
    <row r="393" spans="3:3" s="52" customFormat="1" x14ac:dyDescent="0.25">
      <c r="C393" s="54"/>
    </row>
    <row r="394" spans="3:3" s="52" customFormat="1" x14ac:dyDescent="0.25">
      <c r="C394" s="54"/>
    </row>
    <row r="395" spans="3:3" s="52" customFormat="1" x14ac:dyDescent="0.25">
      <c r="C395" s="54"/>
    </row>
    <row r="396" spans="3:3" s="52" customFormat="1" x14ac:dyDescent="0.25">
      <c r="C396" s="54"/>
    </row>
    <row r="397" spans="3:3" s="52" customFormat="1" x14ac:dyDescent="0.25">
      <c r="C397" s="54"/>
    </row>
    <row r="398" spans="3:3" s="52" customFormat="1" x14ac:dyDescent="0.25">
      <c r="C398" s="54"/>
    </row>
    <row r="399" spans="3:3" s="52" customFormat="1" x14ac:dyDescent="0.25">
      <c r="C399" s="54"/>
    </row>
    <row r="400" spans="3:3" s="52" customFormat="1" x14ac:dyDescent="0.25">
      <c r="C400" s="54"/>
    </row>
    <row r="401" spans="3:3" s="52" customFormat="1" x14ac:dyDescent="0.25">
      <c r="C401" s="54"/>
    </row>
    <row r="402" spans="3:3" s="52" customFormat="1" x14ac:dyDescent="0.25">
      <c r="C402" s="54"/>
    </row>
    <row r="403" spans="3:3" s="52" customFormat="1" x14ac:dyDescent="0.25">
      <c r="C403" s="54"/>
    </row>
    <row r="404" spans="3:3" s="52" customFormat="1" x14ac:dyDescent="0.25">
      <c r="C404" s="54"/>
    </row>
    <row r="405" spans="3:3" s="52" customFormat="1" x14ac:dyDescent="0.25">
      <c r="C405" s="54"/>
    </row>
    <row r="406" spans="3:3" s="52" customFormat="1" x14ac:dyDescent="0.25">
      <c r="C406" s="54"/>
    </row>
    <row r="407" spans="3:3" s="52" customFormat="1" x14ac:dyDescent="0.25">
      <c r="C407" s="54"/>
    </row>
    <row r="408" spans="3:3" s="52" customFormat="1" x14ac:dyDescent="0.25">
      <c r="C408" s="54"/>
    </row>
    <row r="409" spans="3:3" s="52" customFormat="1" x14ac:dyDescent="0.25">
      <c r="C409" s="54"/>
    </row>
    <row r="410" spans="3:3" s="52" customFormat="1" x14ac:dyDescent="0.25">
      <c r="C410" s="54"/>
    </row>
    <row r="411" spans="3:3" s="52" customFormat="1" x14ac:dyDescent="0.25">
      <c r="C411" s="54"/>
    </row>
    <row r="412" spans="3:3" s="52" customFormat="1" x14ac:dyDescent="0.25">
      <c r="C412" s="54"/>
    </row>
    <row r="413" spans="3:3" s="52" customFormat="1" x14ac:dyDescent="0.25">
      <c r="C413" s="54"/>
    </row>
    <row r="414" spans="3:3" s="52" customFormat="1" x14ac:dyDescent="0.25">
      <c r="C414" s="54"/>
    </row>
    <row r="415" spans="3:3" s="52" customFormat="1" x14ac:dyDescent="0.25">
      <c r="C415" s="54"/>
    </row>
    <row r="416" spans="3:3" s="52" customFormat="1" x14ac:dyDescent="0.25">
      <c r="C416" s="54"/>
    </row>
    <row r="417" spans="3:3" s="52" customFormat="1" x14ac:dyDescent="0.25">
      <c r="C417" s="54"/>
    </row>
    <row r="418" spans="3:3" s="52" customFormat="1" x14ac:dyDescent="0.25">
      <c r="C418" s="54"/>
    </row>
    <row r="419" spans="3:3" s="52" customFormat="1" x14ac:dyDescent="0.25">
      <c r="C419" s="54"/>
    </row>
    <row r="420" spans="3:3" s="52" customFormat="1" x14ac:dyDescent="0.25">
      <c r="C420" s="54"/>
    </row>
    <row r="421" spans="3:3" s="52" customFormat="1" x14ac:dyDescent="0.25">
      <c r="C421" s="54"/>
    </row>
    <row r="422" spans="3:3" s="52" customFormat="1" x14ac:dyDescent="0.25">
      <c r="C422" s="54"/>
    </row>
    <row r="423" spans="3:3" s="52" customFormat="1" x14ac:dyDescent="0.25">
      <c r="C423" s="54"/>
    </row>
    <row r="424" spans="3:3" s="52" customFormat="1" x14ac:dyDescent="0.25">
      <c r="C424" s="54"/>
    </row>
    <row r="425" spans="3:3" s="52" customFormat="1" x14ac:dyDescent="0.25">
      <c r="C425" s="54"/>
    </row>
    <row r="426" spans="3:3" s="52" customFormat="1" x14ac:dyDescent="0.25">
      <c r="C426" s="54"/>
    </row>
    <row r="427" spans="3:3" s="52" customFormat="1" x14ac:dyDescent="0.25">
      <c r="C427" s="54"/>
    </row>
    <row r="428" spans="3:3" s="52" customFormat="1" x14ac:dyDescent="0.25">
      <c r="C428" s="54"/>
    </row>
    <row r="429" spans="3:3" s="52" customFormat="1" x14ac:dyDescent="0.25">
      <c r="C429" s="54"/>
    </row>
    <row r="430" spans="3:3" s="52" customFormat="1" x14ac:dyDescent="0.25">
      <c r="C430" s="54"/>
    </row>
    <row r="431" spans="3:3" s="52" customFormat="1" x14ac:dyDescent="0.25">
      <c r="C431" s="54"/>
    </row>
    <row r="432" spans="3:3" s="52" customFormat="1" x14ac:dyDescent="0.25">
      <c r="C432" s="54"/>
    </row>
    <row r="433" spans="3:3" s="52" customFormat="1" x14ac:dyDescent="0.25">
      <c r="C433" s="54"/>
    </row>
    <row r="434" spans="3:3" s="52" customFormat="1" x14ac:dyDescent="0.25">
      <c r="C434" s="54"/>
    </row>
    <row r="435" spans="3:3" s="52" customFormat="1" x14ac:dyDescent="0.25">
      <c r="C435" s="54"/>
    </row>
    <row r="436" spans="3:3" s="52" customFormat="1" x14ac:dyDescent="0.25">
      <c r="C436" s="54"/>
    </row>
    <row r="437" spans="3:3" s="52" customFormat="1" x14ac:dyDescent="0.25">
      <c r="C437" s="54"/>
    </row>
    <row r="438" spans="3:3" s="52" customFormat="1" x14ac:dyDescent="0.25">
      <c r="C438" s="54"/>
    </row>
    <row r="439" spans="3:3" s="52" customFormat="1" x14ac:dyDescent="0.25">
      <c r="C439" s="54"/>
    </row>
    <row r="440" spans="3:3" s="52" customFormat="1" x14ac:dyDescent="0.25">
      <c r="C440" s="54"/>
    </row>
    <row r="441" spans="3:3" s="52" customFormat="1" x14ac:dyDescent="0.25">
      <c r="C441" s="54"/>
    </row>
    <row r="442" spans="3:3" s="52" customFormat="1" x14ac:dyDescent="0.25">
      <c r="C442" s="54"/>
    </row>
    <row r="443" spans="3:3" s="52" customFormat="1" x14ac:dyDescent="0.25">
      <c r="C443" s="54"/>
    </row>
    <row r="444" spans="3:3" s="52" customFormat="1" x14ac:dyDescent="0.25">
      <c r="C444" s="54"/>
    </row>
    <row r="445" spans="3:3" s="52" customFormat="1" x14ac:dyDescent="0.25">
      <c r="C445" s="54"/>
    </row>
    <row r="446" spans="3:3" s="52" customFormat="1" x14ac:dyDescent="0.25">
      <c r="C446" s="54"/>
    </row>
    <row r="447" spans="3:3" s="52" customFormat="1" x14ac:dyDescent="0.25">
      <c r="C447" s="54"/>
    </row>
    <row r="448" spans="3:3" s="52" customFormat="1" x14ac:dyDescent="0.25">
      <c r="C448" s="54"/>
    </row>
    <row r="449" spans="3:3" s="52" customFormat="1" x14ac:dyDescent="0.25">
      <c r="C449" s="54"/>
    </row>
    <row r="450" spans="3:3" s="52" customFormat="1" x14ac:dyDescent="0.25">
      <c r="C450" s="54"/>
    </row>
    <row r="451" spans="3:3" s="52" customFormat="1" x14ac:dyDescent="0.25">
      <c r="C451" s="54"/>
    </row>
    <row r="452" spans="3:3" s="52" customFormat="1" x14ac:dyDescent="0.25">
      <c r="C452" s="54"/>
    </row>
  </sheetData>
  <mergeCells count="8">
    <mergeCell ref="A6:A7"/>
    <mergeCell ref="B6:B7"/>
    <mergeCell ref="D6:D7"/>
    <mergeCell ref="E6:F6"/>
    <mergeCell ref="A1:F1"/>
    <mergeCell ref="D2:F2"/>
    <mergeCell ref="A3:F3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2"/>
  <sheetViews>
    <sheetView tabSelected="1" workbookViewId="0">
      <selection activeCell="F87" sqref="F87"/>
    </sheetView>
  </sheetViews>
  <sheetFormatPr defaultRowHeight="13.5" x14ac:dyDescent="0.25"/>
  <cols>
    <col min="1" max="1" width="5" style="8" customWidth="1"/>
    <col min="2" max="2" width="54.7109375" style="8" customWidth="1"/>
    <col min="3" max="3" width="5.140625" style="10" customWidth="1"/>
    <col min="4" max="4" width="11.5703125" style="8" customWidth="1"/>
    <col min="5" max="5" width="10.7109375" style="8" customWidth="1"/>
    <col min="6" max="6" width="12.7109375" style="8" bestFit="1" customWidth="1"/>
    <col min="7" max="256" width="9.140625" style="8"/>
    <col min="257" max="257" width="5" style="8" customWidth="1"/>
    <col min="258" max="258" width="54.7109375" style="8" customWidth="1"/>
    <col min="259" max="259" width="5.140625" style="8" customWidth="1"/>
    <col min="260" max="260" width="11.5703125" style="8" customWidth="1"/>
    <col min="261" max="261" width="10.7109375" style="8" customWidth="1"/>
    <col min="262" max="262" width="12.7109375" style="8" bestFit="1" customWidth="1"/>
    <col min="263" max="512" width="9.140625" style="8"/>
    <col min="513" max="513" width="5" style="8" customWidth="1"/>
    <col min="514" max="514" width="54.7109375" style="8" customWidth="1"/>
    <col min="515" max="515" width="5.140625" style="8" customWidth="1"/>
    <col min="516" max="516" width="11.5703125" style="8" customWidth="1"/>
    <col min="517" max="517" width="10.7109375" style="8" customWidth="1"/>
    <col min="518" max="518" width="12.7109375" style="8" bestFit="1" customWidth="1"/>
    <col min="519" max="768" width="9.140625" style="8"/>
    <col min="769" max="769" width="5" style="8" customWidth="1"/>
    <col min="770" max="770" width="54.7109375" style="8" customWidth="1"/>
    <col min="771" max="771" width="5.140625" style="8" customWidth="1"/>
    <col min="772" max="772" width="11.5703125" style="8" customWidth="1"/>
    <col min="773" max="773" width="10.7109375" style="8" customWidth="1"/>
    <col min="774" max="774" width="12.7109375" style="8" bestFit="1" customWidth="1"/>
    <col min="775" max="1024" width="9.140625" style="8"/>
    <col min="1025" max="1025" width="5" style="8" customWidth="1"/>
    <col min="1026" max="1026" width="54.7109375" style="8" customWidth="1"/>
    <col min="1027" max="1027" width="5.140625" style="8" customWidth="1"/>
    <col min="1028" max="1028" width="11.5703125" style="8" customWidth="1"/>
    <col min="1029" max="1029" width="10.7109375" style="8" customWidth="1"/>
    <col min="1030" max="1030" width="12.7109375" style="8" bestFit="1" customWidth="1"/>
    <col min="1031" max="1280" width="9.140625" style="8"/>
    <col min="1281" max="1281" width="5" style="8" customWidth="1"/>
    <col min="1282" max="1282" width="54.7109375" style="8" customWidth="1"/>
    <col min="1283" max="1283" width="5.140625" style="8" customWidth="1"/>
    <col min="1284" max="1284" width="11.5703125" style="8" customWidth="1"/>
    <col min="1285" max="1285" width="10.7109375" style="8" customWidth="1"/>
    <col min="1286" max="1286" width="12.7109375" style="8" bestFit="1" customWidth="1"/>
    <col min="1287" max="1536" width="9.140625" style="8"/>
    <col min="1537" max="1537" width="5" style="8" customWidth="1"/>
    <col min="1538" max="1538" width="54.7109375" style="8" customWidth="1"/>
    <col min="1539" max="1539" width="5.140625" style="8" customWidth="1"/>
    <col min="1540" max="1540" width="11.5703125" style="8" customWidth="1"/>
    <col min="1541" max="1541" width="10.7109375" style="8" customWidth="1"/>
    <col min="1542" max="1542" width="12.7109375" style="8" bestFit="1" customWidth="1"/>
    <col min="1543" max="1792" width="9.140625" style="8"/>
    <col min="1793" max="1793" width="5" style="8" customWidth="1"/>
    <col min="1794" max="1794" width="54.7109375" style="8" customWidth="1"/>
    <col min="1795" max="1795" width="5.140625" style="8" customWidth="1"/>
    <col min="1796" max="1796" width="11.5703125" style="8" customWidth="1"/>
    <col min="1797" max="1797" width="10.7109375" style="8" customWidth="1"/>
    <col min="1798" max="1798" width="12.7109375" style="8" bestFit="1" customWidth="1"/>
    <col min="1799" max="2048" width="9.140625" style="8"/>
    <col min="2049" max="2049" width="5" style="8" customWidth="1"/>
    <col min="2050" max="2050" width="54.7109375" style="8" customWidth="1"/>
    <col min="2051" max="2051" width="5.140625" style="8" customWidth="1"/>
    <col min="2052" max="2052" width="11.5703125" style="8" customWidth="1"/>
    <col min="2053" max="2053" width="10.7109375" style="8" customWidth="1"/>
    <col min="2054" max="2054" width="12.7109375" style="8" bestFit="1" customWidth="1"/>
    <col min="2055" max="2304" width="9.140625" style="8"/>
    <col min="2305" max="2305" width="5" style="8" customWidth="1"/>
    <col min="2306" max="2306" width="54.7109375" style="8" customWidth="1"/>
    <col min="2307" max="2307" width="5.140625" style="8" customWidth="1"/>
    <col min="2308" max="2308" width="11.5703125" style="8" customWidth="1"/>
    <col min="2309" max="2309" width="10.7109375" style="8" customWidth="1"/>
    <col min="2310" max="2310" width="12.7109375" style="8" bestFit="1" customWidth="1"/>
    <col min="2311" max="2560" width="9.140625" style="8"/>
    <col min="2561" max="2561" width="5" style="8" customWidth="1"/>
    <col min="2562" max="2562" width="54.7109375" style="8" customWidth="1"/>
    <col min="2563" max="2563" width="5.140625" style="8" customWidth="1"/>
    <col min="2564" max="2564" width="11.5703125" style="8" customWidth="1"/>
    <col min="2565" max="2565" width="10.7109375" style="8" customWidth="1"/>
    <col min="2566" max="2566" width="12.7109375" style="8" bestFit="1" customWidth="1"/>
    <col min="2567" max="2816" width="9.140625" style="8"/>
    <col min="2817" max="2817" width="5" style="8" customWidth="1"/>
    <col min="2818" max="2818" width="54.7109375" style="8" customWidth="1"/>
    <col min="2819" max="2819" width="5.140625" style="8" customWidth="1"/>
    <col min="2820" max="2820" width="11.5703125" style="8" customWidth="1"/>
    <col min="2821" max="2821" width="10.7109375" style="8" customWidth="1"/>
    <col min="2822" max="2822" width="12.7109375" style="8" bestFit="1" customWidth="1"/>
    <col min="2823" max="3072" width="9.140625" style="8"/>
    <col min="3073" max="3073" width="5" style="8" customWidth="1"/>
    <col min="3074" max="3074" width="54.7109375" style="8" customWidth="1"/>
    <col min="3075" max="3075" width="5.140625" style="8" customWidth="1"/>
    <col min="3076" max="3076" width="11.5703125" style="8" customWidth="1"/>
    <col min="3077" max="3077" width="10.7109375" style="8" customWidth="1"/>
    <col min="3078" max="3078" width="12.7109375" style="8" bestFit="1" customWidth="1"/>
    <col min="3079" max="3328" width="9.140625" style="8"/>
    <col min="3329" max="3329" width="5" style="8" customWidth="1"/>
    <col min="3330" max="3330" width="54.7109375" style="8" customWidth="1"/>
    <col min="3331" max="3331" width="5.140625" style="8" customWidth="1"/>
    <col min="3332" max="3332" width="11.5703125" style="8" customWidth="1"/>
    <col min="3333" max="3333" width="10.7109375" style="8" customWidth="1"/>
    <col min="3334" max="3334" width="12.7109375" style="8" bestFit="1" customWidth="1"/>
    <col min="3335" max="3584" width="9.140625" style="8"/>
    <col min="3585" max="3585" width="5" style="8" customWidth="1"/>
    <col min="3586" max="3586" width="54.7109375" style="8" customWidth="1"/>
    <col min="3587" max="3587" width="5.140625" style="8" customWidth="1"/>
    <col min="3588" max="3588" width="11.5703125" style="8" customWidth="1"/>
    <col min="3589" max="3589" width="10.7109375" style="8" customWidth="1"/>
    <col min="3590" max="3590" width="12.7109375" style="8" bestFit="1" customWidth="1"/>
    <col min="3591" max="3840" width="9.140625" style="8"/>
    <col min="3841" max="3841" width="5" style="8" customWidth="1"/>
    <col min="3842" max="3842" width="54.7109375" style="8" customWidth="1"/>
    <col min="3843" max="3843" width="5.140625" style="8" customWidth="1"/>
    <col min="3844" max="3844" width="11.5703125" style="8" customWidth="1"/>
    <col min="3845" max="3845" width="10.7109375" style="8" customWidth="1"/>
    <col min="3846" max="3846" width="12.7109375" style="8" bestFit="1" customWidth="1"/>
    <col min="3847" max="4096" width="9.140625" style="8"/>
    <col min="4097" max="4097" width="5" style="8" customWidth="1"/>
    <col min="4098" max="4098" width="54.7109375" style="8" customWidth="1"/>
    <col min="4099" max="4099" width="5.140625" style="8" customWidth="1"/>
    <col min="4100" max="4100" width="11.5703125" style="8" customWidth="1"/>
    <col min="4101" max="4101" width="10.7109375" style="8" customWidth="1"/>
    <col min="4102" max="4102" width="12.7109375" style="8" bestFit="1" customWidth="1"/>
    <col min="4103" max="4352" width="9.140625" style="8"/>
    <col min="4353" max="4353" width="5" style="8" customWidth="1"/>
    <col min="4354" max="4354" width="54.7109375" style="8" customWidth="1"/>
    <col min="4355" max="4355" width="5.140625" style="8" customWidth="1"/>
    <col min="4356" max="4356" width="11.5703125" style="8" customWidth="1"/>
    <col min="4357" max="4357" width="10.7109375" style="8" customWidth="1"/>
    <col min="4358" max="4358" width="12.7109375" style="8" bestFit="1" customWidth="1"/>
    <col min="4359" max="4608" width="9.140625" style="8"/>
    <col min="4609" max="4609" width="5" style="8" customWidth="1"/>
    <col min="4610" max="4610" width="54.7109375" style="8" customWidth="1"/>
    <col min="4611" max="4611" width="5.140625" style="8" customWidth="1"/>
    <col min="4612" max="4612" width="11.5703125" style="8" customWidth="1"/>
    <col min="4613" max="4613" width="10.7109375" style="8" customWidth="1"/>
    <col min="4614" max="4614" width="12.7109375" style="8" bestFit="1" customWidth="1"/>
    <col min="4615" max="4864" width="9.140625" style="8"/>
    <col min="4865" max="4865" width="5" style="8" customWidth="1"/>
    <col min="4866" max="4866" width="54.7109375" style="8" customWidth="1"/>
    <col min="4867" max="4867" width="5.140625" style="8" customWidth="1"/>
    <col min="4868" max="4868" width="11.5703125" style="8" customWidth="1"/>
    <col min="4869" max="4869" width="10.7109375" style="8" customWidth="1"/>
    <col min="4870" max="4870" width="12.7109375" style="8" bestFit="1" customWidth="1"/>
    <col min="4871" max="5120" width="9.140625" style="8"/>
    <col min="5121" max="5121" width="5" style="8" customWidth="1"/>
    <col min="5122" max="5122" width="54.7109375" style="8" customWidth="1"/>
    <col min="5123" max="5123" width="5.140625" style="8" customWidth="1"/>
    <col min="5124" max="5124" width="11.5703125" style="8" customWidth="1"/>
    <col min="5125" max="5125" width="10.7109375" style="8" customWidth="1"/>
    <col min="5126" max="5126" width="12.7109375" style="8" bestFit="1" customWidth="1"/>
    <col min="5127" max="5376" width="9.140625" style="8"/>
    <col min="5377" max="5377" width="5" style="8" customWidth="1"/>
    <col min="5378" max="5378" width="54.7109375" style="8" customWidth="1"/>
    <col min="5379" max="5379" width="5.140625" style="8" customWidth="1"/>
    <col min="5380" max="5380" width="11.5703125" style="8" customWidth="1"/>
    <col min="5381" max="5381" width="10.7109375" style="8" customWidth="1"/>
    <col min="5382" max="5382" width="12.7109375" style="8" bestFit="1" customWidth="1"/>
    <col min="5383" max="5632" width="9.140625" style="8"/>
    <col min="5633" max="5633" width="5" style="8" customWidth="1"/>
    <col min="5634" max="5634" width="54.7109375" style="8" customWidth="1"/>
    <col min="5635" max="5635" width="5.140625" style="8" customWidth="1"/>
    <col min="5636" max="5636" width="11.5703125" style="8" customWidth="1"/>
    <col min="5637" max="5637" width="10.7109375" style="8" customWidth="1"/>
    <col min="5638" max="5638" width="12.7109375" style="8" bestFit="1" customWidth="1"/>
    <col min="5639" max="5888" width="9.140625" style="8"/>
    <col min="5889" max="5889" width="5" style="8" customWidth="1"/>
    <col min="5890" max="5890" width="54.7109375" style="8" customWidth="1"/>
    <col min="5891" max="5891" width="5.140625" style="8" customWidth="1"/>
    <col min="5892" max="5892" width="11.5703125" style="8" customWidth="1"/>
    <col min="5893" max="5893" width="10.7109375" style="8" customWidth="1"/>
    <col min="5894" max="5894" width="12.7109375" style="8" bestFit="1" customWidth="1"/>
    <col min="5895" max="6144" width="9.140625" style="8"/>
    <col min="6145" max="6145" width="5" style="8" customWidth="1"/>
    <col min="6146" max="6146" width="54.7109375" style="8" customWidth="1"/>
    <col min="6147" max="6147" width="5.140625" style="8" customWidth="1"/>
    <col min="6148" max="6148" width="11.5703125" style="8" customWidth="1"/>
    <col min="6149" max="6149" width="10.7109375" style="8" customWidth="1"/>
    <col min="6150" max="6150" width="12.7109375" style="8" bestFit="1" customWidth="1"/>
    <col min="6151" max="6400" width="9.140625" style="8"/>
    <col min="6401" max="6401" width="5" style="8" customWidth="1"/>
    <col min="6402" max="6402" width="54.7109375" style="8" customWidth="1"/>
    <col min="6403" max="6403" width="5.140625" style="8" customWidth="1"/>
    <col min="6404" max="6404" width="11.5703125" style="8" customWidth="1"/>
    <col min="6405" max="6405" width="10.7109375" style="8" customWidth="1"/>
    <col min="6406" max="6406" width="12.7109375" style="8" bestFit="1" customWidth="1"/>
    <col min="6407" max="6656" width="9.140625" style="8"/>
    <col min="6657" max="6657" width="5" style="8" customWidth="1"/>
    <col min="6658" max="6658" width="54.7109375" style="8" customWidth="1"/>
    <col min="6659" max="6659" width="5.140625" style="8" customWidth="1"/>
    <col min="6660" max="6660" width="11.5703125" style="8" customWidth="1"/>
    <col min="6661" max="6661" width="10.7109375" style="8" customWidth="1"/>
    <col min="6662" max="6662" width="12.7109375" style="8" bestFit="1" customWidth="1"/>
    <col min="6663" max="6912" width="9.140625" style="8"/>
    <col min="6913" max="6913" width="5" style="8" customWidth="1"/>
    <col min="6914" max="6914" width="54.7109375" style="8" customWidth="1"/>
    <col min="6915" max="6915" width="5.140625" style="8" customWidth="1"/>
    <col min="6916" max="6916" width="11.5703125" style="8" customWidth="1"/>
    <col min="6917" max="6917" width="10.7109375" style="8" customWidth="1"/>
    <col min="6918" max="6918" width="12.7109375" style="8" bestFit="1" customWidth="1"/>
    <col min="6919" max="7168" width="9.140625" style="8"/>
    <col min="7169" max="7169" width="5" style="8" customWidth="1"/>
    <col min="7170" max="7170" width="54.7109375" style="8" customWidth="1"/>
    <col min="7171" max="7171" width="5.140625" style="8" customWidth="1"/>
    <col min="7172" max="7172" width="11.5703125" style="8" customWidth="1"/>
    <col min="7173" max="7173" width="10.7109375" style="8" customWidth="1"/>
    <col min="7174" max="7174" width="12.7109375" style="8" bestFit="1" customWidth="1"/>
    <col min="7175" max="7424" width="9.140625" style="8"/>
    <col min="7425" max="7425" width="5" style="8" customWidth="1"/>
    <col min="7426" max="7426" width="54.7109375" style="8" customWidth="1"/>
    <col min="7427" max="7427" width="5.140625" style="8" customWidth="1"/>
    <col min="7428" max="7428" width="11.5703125" style="8" customWidth="1"/>
    <col min="7429" max="7429" width="10.7109375" style="8" customWidth="1"/>
    <col min="7430" max="7430" width="12.7109375" style="8" bestFit="1" customWidth="1"/>
    <col min="7431" max="7680" width="9.140625" style="8"/>
    <col min="7681" max="7681" width="5" style="8" customWidth="1"/>
    <col min="7682" max="7682" width="54.7109375" style="8" customWidth="1"/>
    <col min="7683" max="7683" width="5.140625" style="8" customWidth="1"/>
    <col min="7684" max="7684" width="11.5703125" style="8" customWidth="1"/>
    <col min="7685" max="7685" width="10.7109375" style="8" customWidth="1"/>
    <col min="7686" max="7686" width="12.7109375" style="8" bestFit="1" customWidth="1"/>
    <col min="7687" max="7936" width="9.140625" style="8"/>
    <col min="7937" max="7937" width="5" style="8" customWidth="1"/>
    <col min="7938" max="7938" width="54.7109375" style="8" customWidth="1"/>
    <col min="7939" max="7939" width="5.140625" style="8" customWidth="1"/>
    <col min="7940" max="7940" width="11.5703125" style="8" customWidth="1"/>
    <col min="7941" max="7941" width="10.7109375" style="8" customWidth="1"/>
    <col min="7942" max="7942" width="12.7109375" style="8" bestFit="1" customWidth="1"/>
    <col min="7943" max="8192" width="9.140625" style="8"/>
    <col min="8193" max="8193" width="5" style="8" customWidth="1"/>
    <col min="8194" max="8194" width="54.7109375" style="8" customWidth="1"/>
    <col min="8195" max="8195" width="5.140625" style="8" customWidth="1"/>
    <col min="8196" max="8196" width="11.5703125" style="8" customWidth="1"/>
    <col min="8197" max="8197" width="10.7109375" style="8" customWidth="1"/>
    <col min="8198" max="8198" width="12.7109375" style="8" bestFit="1" customWidth="1"/>
    <col min="8199" max="8448" width="9.140625" style="8"/>
    <col min="8449" max="8449" width="5" style="8" customWidth="1"/>
    <col min="8450" max="8450" width="54.7109375" style="8" customWidth="1"/>
    <col min="8451" max="8451" width="5.140625" style="8" customWidth="1"/>
    <col min="8452" max="8452" width="11.5703125" style="8" customWidth="1"/>
    <col min="8453" max="8453" width="10.7109375" style="8" customWidth="1"/>
    <col min="8454" max="8454" width="12.7109375" style="8" bestFit="1" customWidth="1"/>
    <col min="8455" max="8704" width="9.140625" style="8"/>
    <col min="8705" max="8705" width="5" style="8" customWidth="1"/>
    <col min="8706" max="8706" width="54.7109375" style="8" customWidth="1"/>
    <col min="8707" max="8707" width="5.140625" style="8" customWidth="1"/>
    <col min="8708" max="8708" width="11.5703125" style="8" customWidth="1"/>
    <col min="8709" max="8709" width="10.7109375" style="8" customWidth="1"/>
    <col min="8710" max="8710" width="12.7109375" style="8" bestFit="1" customWidth="1"/>
    <col min="8711" max="8960" width="9.140625" style="8"/>
    <col min="8961" max="8961" width="5" style="8" customWidth="1"/>
    <col min="8962" max="8962" width="54.7109375" style="8" customWidth="1"/>
    <col min="8963" max="8963" width="5.140625" style="8" customWidth="1"/>
    <col min="8964" max="8964" width="11.5703125" style="8" customWidth="1"/>
    <col min="8965" max="8965" width="10.7109375" style="8" customWidth="1"/>
    <col min="8966" max="8966" width="12.7109375" style="8" bestFit="1" customWidth="1"/>
    <col min="8967" max="9216" width="9.140625" style="8"/>
    <col min="9217" max="9217" width="5" style="8" customWidth="1"/>
    <col min="9218" max="9218" width="54.7109375" style="8" customWidth="1"/>
    <col min="9219" max="9219" width="5.140625" style="8" customWidth="1"/>
    <col min="9220" max="9220" width="11.5703125" style="8" customWidth="1"/>
    <col min="9221" max="9221" width="10.7109375" style="8" customWidth="1"/>
    <col min="9222" max="9222" width="12.7109375" style="8" bestFit="1" customWidth="1"/>
    <col min="9223" max="9472" width="9.140625" style="8"/>
    <col min="9473" max="9473" width="5" style="8" customWidth="1"/>
    <col min="9474" max="9474" width="54.7109375" style="8" customWidth="1"/>
    <col min="9475" max="9475" width="5.140625" style="8" customWidth="1"/>
    <col min="9476" max="9476" width="11.5703125" style="8" customWidth="1"/>
    <col min="9477" max="9477" width="10.7109375" style="8" customWidth="1"/>
    <col min="9478" max="9478" width="12.7109375" style="8" bestFit="1" customWidth="1"/>
    <col min="9479" max="9728" width="9.140625" style="8"/>
    <col min="9729" max="9729" width="5" style="8" customWidth="1"/>
    <col min="9730" max="9730" width="54.7109375" style="8" customWidth="1"/>
    <col min="9731" max="9731" width="5.140625" style="8" customWidth="1"/>
    <col min="9732" max="9732" width="11.5703125" style="8" customWidth="1"/>
    <col min="9733" max="9733" width="10.7109375" style="8" customWidth="1"/>
    <col min="9734" max="9734" width="12.7109375" style="8" bestFit="1" customWidth="1"/>
    <col min="9735" max="9984" width="9.140625" style="8"/>
    <col min="9985" max="9985" width="5" style="8" customWidth="1"/>
    <col min="9986" max="9986" width="54.7109375" style="8" customWidth="1"/>
    <col min="9987" max="9987" width="5.140625" style="8" customWidth="1"/>
    <col min="9988" max="9988" width="11.5703125" style="8" customWidth="1"/>
    <col min="9989" max="9989" width="10.7109375" style="8" customWidth="1"/>
    <col min="9990" max="9990" width="12.7109375" style="8" bestFit="1" customWidth="1"/>
    <col min="9991" max="10240" width="9.140625" style="8"/>
    <col min="10241" max="10241" width="5" style="8" customWidth="1"/>
    <col min="10242" max="10242" width="54.7109375" style="8" customWidth="1"/>
    <col min="10243" max="10243" width="5.140625" style="8" customWidth="1"/>
    <col min="10244" max="10244" width="11.5703125" style="8" customWidth="1"/>
    <col min="10245" max="10245" width="10.7109375" style="8" customWidth="1"/>
    <col min="10246" max="10246" width="12.7109375" style="8" bestFit="1" customWidth="1"/>
    <col min="10247" max="10496" width="9.140625" style="8"/>
    <col min="10497" max="10497" width="5" style="8" customWidth="1"/>
    <col min="10498" max="10498" width="54.7109375" style="8" customWidth="1"/>
    <col min="10499" max="10499" width="5.140625" style="8" customWidth="1"/>
    <col min="10500" max="10500" width="11.5703125" style="8" customWidth="1"/>
    <col min="10501" max="10501" width="10.7109375" style="8" customWidth="1"/>
    <col min="10502" max="10502" width="12.7109375" style="8" bestFit="1" customWidth="1"/>
    <col min="10503" max="10752" width="9.140625" style="8"/>
    <col min="10753" max="10753" width="5" style="8" customWidth="1"/>
    <col min="10754" max="10754" width="54.7109375" style="8" customWidth="1"/>
    <col min="10755" max="10755" width="5.140625" style="8" customWidth="1"/>
    <col min="10756" max="10756" width="11.5703125" style="8" customWidth="1"/>
    <col min="10757" max="10757" width="10.7109375" style="8" customWidth="1"/>
    <col min="10758" max="10758" width="12.7109375" style="8" bestFit="1" customWidth="1"/>
    <col min="10759" max="11008" width="9.140625" style="8"/>
    <col min="11009" max="11009" width="5" style="8" customWidth="1"/>
    <col min="11010" max="11010" width="54.7109375" style="8" customWidth="1"/>
    <col min="11011" max="11011" width="5.140625" style="8" customWidth="1"/>
    <col min="11012" max="11012" width="11.5703125" style="8" customWidth="1"/>
    <col min="11013" max="11013" width="10.7109375" style="8" customWidth="1"/>
    <col min="11014" max="11014" width="12.7109375" style="8" bestFit="1" customWidth="1"/>
    <col min="11015" max="11264" width="9.140625" style="8"/>
    <col min="11265" max="11265" width="5" style="8" customWidth="1"/>
    <col min="11266" max="11266" width="54.7109375" style="8" customWidth="1"/>
    <col min="11267" max="11267" width="5.140625" style="8" customWidth="1"/>
    <col min="11268" max="11268" width="11.5703125" style="8" customWidth="1"/>
    <col min="11269" max="11269" width="10.7109375" style="8" customWidth="1"/>
    <col min="11270" max="11270" width="12.7109375" style="8" bestFit="1" customWidth="1"/>
    <col min="11271" max="11520" width="9.140625" style="8"/>
    <col min="11521" max="11521" width="5" style="8" customWidth="1"/>
    <col min="11522" max="11522" width="54.7109375" style="8" customWidth="1"/>
    <col min="11523" max="11523" width="5.140625" style="8" customWidth="1"/>
    <col min="11524" max="11524" width="11.5703125" style="8" customWidth="1"/>
    <col min="11525" max="11525" width="10.7109375" style="8" customWidth="1"/>
    <col min="11526" max="11526" width="12.7109375" style="8" bestFit="1" customWidth="1"/>
    <col min="11527" max="11776" width="9.140625" style="8"/>
    <col min="11777" max="11777" width="5" style="8" customWidth="1"/>
    <col min="11778" max="11778" width="54.7109375" style="8" customWidth="1"/>
    <col min="11779" max="11779" width="5.140625" style="8" customWidth="1"/>
    <col min="11780" max="11780" width="11.5703125" style="8" customWidth="1"/>
    <col min="11781" max="11781" width="10.7109375" style="8" customWidth="1"/>
    <col min="11782" max="11782" width="12.7109375" style="8" bestFit="1" customWidth="1"/>
    <col min="11783" max="12032" width="9.140625" style="8"/>
    <col min="12033" max="12033" width="5" style="8" customWidth="1"/>
    <col min="12034" max="12034" width="54.7109375" style="8" customWidth="1"/>
    <col min="12035" max="12035" width="5.140625" style="8" customWidth="1"/>
    <col min="12036" max="12036" width="11.5703125" style="8" customWidth="1"/>
    <col min="12037" max="12037" width="10.7109375" style="8" customWidth="1"/>
    <col min="12038" max="12038" width="12.7109375" style="8" bestFit="1" customWidth="1"/>
    <col min="12039" max="12288" width="9.140625" style="8"/>
    <col min="12289" max="12289" width="5" style="8" customWidth="1"/>
    <col min="12290" max="12290" width="54.7109375" style="8" customWidth="1"/>
    <col min="12291" max="12291" width="5.140625" style="8" customWidth="1"/>
    <col min="12292" max="12292" width="11.5703125" style="8" customWidth="1"/>
    <col min="12293" max="12293" width="10.7109375" style="8" customWidth="1"/>
    <col min="12294" max="12294" width="12.7109375" style="8" bestFit="1" customWidth="1"/>
    <col min="12295" max="12544" width="9.140625" style="8"/>
    <col min="12545" max="12545" width="5" style="8" customWidth="1"/>
    <col min="12546" max="12546" width="54.7109375" style="8" customWidth="1"/>
    <col min="12547" max="12547" width="5.140625" style="8" customWidth="1"/>
    <col min="12548" max="12548" width="11.5703125" style="8" customWidth="1"/>
    <col min="12549" max="12549" width="10.7109375" style="8" customWidth="1"/>
    <col min="12550" max="12550" width="12.7109375" style="8" bestFit="1" customWidth="1"/>
    <col min="12551" max="12800" width="9.140625" style="8"/>
    <col min="12801" max="12801" width="5" style="8" customWidth="1"/>
    <col min="12802" max="12802" width="54.7109375" style="8" customWidth="1"/>
    <col min="12803" max="12803" width="5.140625" style="8" customWidth="1"/>
    <col min="12804" max="12804" width="11.5703125" style="8" customWidth="1"/>
    <col min="12805" max="12805" width="10.7109375" style="8" customWidth="1"/>
    <col min="12806" max="12806" width="12.7109375" style="8" bestFit="1" customWidth="1"/>
    <col min="12807" max="13056" width="9.140625" style="8"/>
    <col min="13057" max="13057" width="5" style="8" customWidth="1"/>
    <col min="13058" max="13058" width="54.7109375" style="8" customWidth="1"/>
    <col min="13059" max="13059" width="5.140625" style="8" customWidth="1"/>
    <col min="13060" max="13060" width="11.5703125" style="8" customWidth="1"/>
    <col min="13061" max="13061" width="10.7109375" style="8" customWidth="1"/>
    <col min="13062" max="13062" width="12.7109375" style="8" bestFit="1" customWidth="1"/>
    <col min="13063" max="13312" width="9.140625" style="8"/>
    <col min="13313" max="13313" width="5" style="8" customWidth="1"/>
    <col min="13314" max="13314" width="54.7109375" style="8" customWidth="1"/>
    <col min="13315" max="13315" width="5.140625" style="8" customWidth="1"/>
    <col min="13316" max="13316" width="11.5703125" style="8" customWidth="1"/>
    <col min="13317" max="13317" width="10.7109375" style="8" customWidth="1"/>
    <col min="13318" max="13318" width="12.7109375" style="8" bestFit="1" customWidth="1"/>
    <col min="13319" max="13568" width="9.140625" style="8"/>
    <col min="13569" max="13569" width="5" style="8" customWidth="1"/>
    <col min="13570" max="13570" width="54.7109375" style="8" customWidth="1"/>
    <col min="13571" max="13571" width="5.140625" style="8" customWidth="1"/>
    <col min="13572" max="13572" width="11.5703125" style="8" customWidth="1"/>
    <col min="13573" max="13573" width="10.7109375" style="8" customWidth="1"/>
    <col min="13574" max="13574" width="12.7109375" style="8" bestFit="1" customWidth="1"/>
    <col min="13575" max="13824" width="9.140625" style="8"/>
    <col min="13825" max="13825" width="5" style="8" customWidth="1"/>
    <col min="13826" max="13826" width="54.7109375" style="8" customWidth="1"/>
    <col min="13827" max="13827" width="5.140625" style="8" customWidth="1"/>
    <col min="13828" max="13828" width="11.5703125" style="8" customWidth="1"/>
    <col min="13829" max="13829" width="10.7109375" style="8" customWidth="1"/>
    <col min="13830" max="13830" width="12.7109375" style="8" bestFit="1" customWidth="1"/>
    <col min="13831" max="14080" width="9.140625" style="8"/>
    <col min="14081" max="14081" width="5" style="8" customWidth="1"/>
    <col min="14082" max="14082" width="54.7109375" style="8" customWidth="1"/>
    <col min="14083" max="14083" width="5.140625" style="8" customWidth="1"/>
    <col min="14084" max="14084" width="11.5703125" style="8" customWidth="1"/>
    <col min="14085" max="14085" width="10.7109375" style="8" customWidth="1"/>
    <col min="14086" max="14086" width="12.7109375" style="8" bestFit="1" customWidth="1"/>
    <col min="14087" max="14336" width="9.140625" style="8"/>
    <col min="14337" max="14337" width="5" style="8" customWidth="1"/>
    <col min="14338" max="14338" width="54.7109375" style="8" customWidth="1"/>
    <col min="14339" max="14339" width="5.140625" style="8" customWidth="1"/>
    <col min="14340" max="14340" width="11.5703125" style="8" customWidth="1"/>
    <col min="14341" max="14341" width="10.7109375" style="8" customWidth="1"/>
    <col min="14342" max="14342" width="12.7109375" style="8" bestFit="1" customWidth="1"/>
    <col min="14343" max="14592" width="9.140625" style="8"/>
    <col min="14593" max="14593" width="5" style="8" customWidth="1"/>
    <col min="14594" max="14594" width="54.7109375" style="8" customWidth="1"/>
    <col min="14595" max="14595" width="5.140625" style="8" customWidth="1"/>
    <col min="14596" max="14596" width="11.5703125" style="8" customWidth="1"/>
    <col min="14597" max="14597" width="10.7109375" style="8" customWidth="1"/>
    <col min="14598" max="14598" width="12.7109375" style="8" bestFit="1" customWidth="1"/>
    <col min="14599" max="14848" width="9.140625" style="8"/>
    <col min="14849" max="14849" width="5" style="8" customWidth="1"/>
    <col min="14850" max="14850" width="54.7109375" style="8" customWidth="1"/>
    <col min="14851" max="14851" width="5.140625" style="8" customWidth="1"/>
    <col min="14852" max="14852" width="11.5703125" style="8" customWidth="1"/>
    <col min="14853" max="14853" width="10.7109375" style="8" customWidth="1"/>
    <col min="14854" max="14854" width="12.7109375" style="8" bestFit="1" customWidth="1"/>
    <col min="14855" max="15104" width="9.140625" style="8"/>
    <col min="15105" max="15105" width="5" style="8" customWidth="1"/>
    <col min="15106" max="15106" width="54.7109375" style="8" customWidth="1"/>
    <col min="15107" max="15107" width="5.140625" style="8" customWidth="1"/>
    <col min="15108" max="15108" width="11.5703125" style="8" customWidth="1"/>
    <col min="15109" max="15109" width="10.7109375" style="8" customWidth="1"/>
    <col min="15110" max="15110" width="12.7109375" style="8" bestFit="1" customWidth="1"/>
    <col min="15111" max="15360" width="9.140625" style="8"/>
    <col min="15361" max="15361" width="5" style="8" customWidth="1"/>
    <col min="15362" max="15362" width="54.7109375" style="8" customWidth="1"/>
    <col min="15363" max="15363" width="5.140625" style="8" customWidth="1"/>
    <col min="15364" max="15364" width="11.5703125" style="8" customWidth="1"/>
    <col min="15365" max="15365" width="10.7109375" style="8" customWidth="1"/>
    <col min="15366" max="15366" width="12.7109375" style="8" bestFit="1" customWidth="1"/>
    <col min="15367" max="15616" width="9.140625" style="8"/>
    <col min="15617" max="15617" width="5" style="8" customWidth="1"/>
    <col min="15618" max="15618" width="54.7109375" style="8" customWidth="1"/>
    <col min="15619" max="15619" width="5.140625" style="8" customWidth="1"/>
    <col min="15620" max="15620" width="11.5703125" style="8" customWidth="1"/>
    <col min="15621" max="15621" width="10.7109375" style="8" customWidth="1"/>
    <col min="15622" max="15622" width="12.7109375" style="8" bestFit="1" customWidth="1"/>
    <col min="15623" max="15872" width="9.140625" style="8"/>
    <col min="15873" max="15873" width="5" style="8" customWidth="1"/>
    <col min="15874" max="15874" width="54.7109375" style="8" customWidth="1"/>
    <col min="15875" max="15875" width="5.140625" style="8" customWidth="1"/>
    <col min="15876" max="15876" width="11.5703125" style="8" customWidth="1"/>
    <col min="15877" max="15877" width="10.7109375" style="8" customWidth="1"/>
    <col min="15878" max="15878" width="12.7109375" style="8" bestFit="1" customWidth="1"/>
    <col min="15879" max="16128" width="9.140625" style="8"/>
    <col min="16129" max="16129" width="5" style="8" customWidth="1"/>
    <col min="16130" max="16130" width="54.7109375" style="8" customWidth="1"/>
    <col min="16131" max="16131" width="5.140625" style="8" customWidth="1"/>
    <col min="16132" max="16132" width="11.5703125" style="8" customWidth="1"/>
    <col min="16133" max="16133" width="10.7109375" style="8" customWidth="1"/>
    <col min="16134" max="16134" width="12.7109375" style="8" bestFit="1" customWidth="1"/>
    <col min="16135" max="16384" width="9.140625" style="8"/>
  </cols>
  <sheetData>
    <row r="1" spans="1:6" s="6" customFormat="1" x14ac:dyDescent="0.25">
      <c r="A1" s="64" t="s">
        <v>7</v>
      </c>
      <c r="B1" s="64"/>
      <c r="C1" s="64"/>
      <c r="D1" s="64"/>
      <c r="E1" s="64"/>
      <c r="F1" s="64"/>
    </row>
    <row r="2" spans="1:6" s="6" customFormat="1" ht="39.75" customHeight="1" x14ac:dyDescent="0.2">
      <c r="A2" s="7"/>
      <c r="B2" s="7"/>
      <c r="C2" s="7"/>
      <c r="D2" s="65" t="s">
        <v>303</v>
      </c>
      <c r="E2" s="65"/>
      <c r="F2" s="65"/>
    </row>
    <row r="3" spans="1:6" ht="33.75" customHeight="1" x14ac:dyDescent="0.3">
      <c r="A3" s="66" t="s">
        <v>8</v>
      </c>
      <c r="B3" s="66"/>
      <c r="C3" s="66"/>
      <c r="D3" s="66"/>
      <c r="E3" s="66"/>
      <c r="F3" s="66"/>
    </row>
    <row r="4" spans="1:6" s="9" customFormat="1" ht="4.5" customHeight="1" x14ac:dyDescent="0.25">
      <c r="A4" s="9" t="s">
        <v>9</v>
      </c>
      <c r="B4" s="9" t="s">
        <v>10</v>
      </c>
    </row>
    <row r="5" spans="1:6" x14ac:dyDescent="0.25">
      <c r="E5" s="67" t="s">
        <v>0</v>
      </c>
      <c r="F5" s="67"/>
    </row>
    <row r="6" spans="1:6" ht="47.25" customHeight="1" x14ac:dyDescent="0.25">
      <c r="A6" s="58" t="s">
        <v>11</v>
      </c>
      <c r="B6" s="59" t="s">
        <v>12</v>
      </c>
      <c r="C6" s="4"/>
      <c r="D6" s="58" t="s">
        <v>13</v>
      </c>
      <c r="E6" s="62" t="s">
        <v>1</v>
      </c>
      <c r="F6" s="63"/>
    </row>
    <row r="7" spans="1:6" ht="27" x14ac:dyDescent="0.25">
      <c r="A7" s="58"/>
      <c r="B7" s="60"/>
      <c r="C7" s="11" t="s">
        <v>14</v>
      </c>
      <c r="D7" s="61"/>
      <c r="E7" s="1" t="s">
        <v>2</v>
      </c>
      <c r="F7" s="1" t="s">
        <v>3</v>
      </c>
    </row>
    <row r="8" spans="1:6" ht="12" customHeight="1" x14ac:dyDescent="0.25">
      <c r="A8" s="12">
        <v>1</v>
      </c>
      <c r="B8" s="12">
        <v>2</v>
      </c>
      <c r="C8" s="12" t="s">
        <v>6</v>
      </c>
      <c r="D8" s="12">
        <v>4</v>
      </c>
      <c r="E8" s="12">
        <v>5</v>
      </c>
      <c r="F8" s="12">
        <v>6</v>
      </c>
    </row>
    <row r="9" spans="1:6" ht="30" customHeight="1" x14ac:dyDescent="0.25">
      <c r="A9" s="13">
        <v>4000</v>
      </c>
      <c r="B9" s="14" t="s">
        <v>15</v>
      </c>
      <c r="C9" s="15"/>
      <c r="D9" s="16">
        <f>SUM(E9:F9)</f>
        <v>3959862.9</v>
      </c>
      <c r="E9" s="16">
        <f>SUM(E10)</f>
        <v>1098745.5</v>
      </c>
      <c r="F9" s="16">
        <f>SUM(F10+F131+F160)</f>
        <v>2861117.4</v>
      </c>
    </row>
    <row r="10" spans="1:6" ht="14.25" customHeight="1" x14ac:dyDescent="0.25">
      <c r="A10" s="13">
        <v>4050</v>
      </c>
      <c r="B10" s="17" t="s">
        <v>16</v>
      </c>
      <c r="C10" s="18" t="s">
        <v>17</v>
      </c>
      <c r="D10" s="16">
        <f t="shared" ref="D10:D73" si="0">SUM(E10:F10)</f>
        <v>1098745.5</v>
      </c>
      <c r="E10" s="16">
        <f>SUM(E11+E20+E56+E67+E74+E99+E110)</f>
        <v>1098745.5</v>
      </c>
      <c r="F10" s="16">
        <f>SUM(F11)</f>
        <v>0</v>
      </c>
    </row>
    <row r="11" spans="1:6" ht="28.5" customHeight="1" x14ac:dyDescent="0.25">
      <c r="A11" s="19">
        <v>4100</v>
      </c>
      <c r="B11" s="20" t="s">
        <v>18</v>
      </c>
      <c r="C11" s="21" t="s">
        <v>17</v>
      </c>
      <c r="D11" s="16">
        <f t="shared" si="0"/>
        <v>366000</v>
      </c>
      <c r="E11" s="16">
        <f>SUM(E12+E16+E18)</f>
        <v>366000</v>
      </c>
      <c r="F11" s="16">
        <f>SUM(F18)</f>
        <v>0</v>
      </c>
    </row>
    <row r="12" spans="1:6" ht="26.25" customHeight="1" x14ac:dyDescent="0.25">
      <c r="A12" s="19">
        <v>4110</v>
      </c>
      <c r="B12" s="17" t="s">
        <v>19</v>
      </c>
      <c r="C12" s="21" t="s">
        <v>17</v>
      </c>
      <c r="D12" s="16">
        <f t="shared" si="0"/>
        <v>366000</v>
      </c>
      <c r="E12" s="16">
        <f>SUM(E13:E15)</f>
        <v>366000</v>
      </c>
      <c r="F12" s="22" t="s">
        <v>4</v>
      </c>
    </row>
    <row r="13" spans="1:6" ht="18" customHeight="1" x14ac:dyDescent="0.25">
      <c r="A13" s="19">
        <v>4111</v>
      </c>
      <c r="B13" s="23" t="s">
        <v>20</v>
      </c>
      <c r="C13" s="2" t="s">
        <v>21</v>
      </c>
      <c r="D13" s="16">
        <f t="shared" si="0"/>
        <v>224000</v>
      </c>
      <c r="E13" s="16">
        <f>SUMIFS('[1]Հատված 6'!$H$9:$H$567,'[1]Հատված 6'!$D$9:$D$567,'[1]Հատված 3'!C13)</f>
        <v>224000</v>
      </c>
      <c r="F13" s="22"/>
    </row>
    <row r="14" spans="1:6" x14ac:dyDescent="0.25">
      <c r="A14" s="19">
        <v>4112</v>
      </c>
      <c r="B14" s="23" t="s">
        <v>22</v>
      </c>
      <c r="C14" s="24" t="s">
        <v>23</v>
      </c>
      <c r="D14" s="16">
        <f t="shared" si="0"/>
        <v>142000</v>
      </c>
      <c r="E14" s="16">
        <f>SUMIFS('[1]Հատված 6'!$H$9:$H$567,'[1]Հատված 6'!$D$9:$D$567,'[1]Հատված 3'!C14)</f>
        <v>142000</v>
      </c>
      <c r="F14" s="22" t="s">
        <v>4</v>
      </c>
    </row>
    <row r="15" spans="1:6" x14ac:dyDescent="0.25">
      <c r="A15" s="19">
        <v>4114</v>
      </c>
      <c r="B15" s="23" t="s">
        <v>24</v>
      </c>
      <c r="C15" s="24" t="s">
        <v>25</v>
      </c>
      <c r="D15" s="16">
        <f t="shared" si="0"/>
        <v>0</v>
      </c>
      <c r="E15" s="16">
        <f>SUMIFS('[1]Հատված 6'!$H$9:$H$567,'[1]Հատված 6'!$D$9:$D$567,'[1]Հատված 3'!C15)</f>
        <v>0</v>
      </c>
      <c r="F15" s="22" t="s">
        <v>4</v>
      </c>
    </row>
    <row r="16" spans="1:6" ht="24" customHeight="1" x14ac:dyDescent="0.25">
      <c r="A16" s="19">
        <v>4120</v>
      </c>
      <c r="B16" s="25" t="s">
        <v>26</v>
      </c>
      <c r="C16" s="3" t="s">
        <v>17</v>
      </c>
      <c r="D16" s="16">
        <f t="shared" si="0"/>
        <v>0</v>
      </c>
      <c r="E16" s="16">
        <f>E17</f>
        <v>0</v>
      </c>
      <c r="F16" s="22" t="s">
        <v>4</v>
      </c>
    </row>
    <row r="17" spans="1:6" ht="13.5" customHeight="1" x14ac:dyDescent="0.25">
      <c r="A17" s="19">
        <v>4121</v>
      </c>
      <c r="B17" s="23" t="s">
        <v>27</v>
      </c>
      <c r="C17" s="24" t="s">
        <v>28</v>
      </c>
      <c r="D17" s="16">
        <f t="shared" si="0"/>
        <v>0</v>
      </c>
      <c r="E17" s="16">
        <f>SUMIFS('[1]Հատված 6'!$H$9:$H$567,'[1]Հատված 6'!$D$9:$D$567,'[1]Հատված 3'!C17)</f>
        <v>0</v>
      </c>
      <c r="F17" s="22" t="s">
        <v>4</v>
      </c>
    </row>
    <row r="18" spans="1:6" ht="30.75" customHeight="1" x14ac:dyDescent="0.25">
      <c r="A18" s="19">
        <v>4130</v>
      </c>
      <c r="B18" s="25" t="s">
        <v>29</v>
      </c>
      <c r="C18" s="3" t="s">
        <v>17</v>
      </c>
      <c r="D18" s="16">
        <f t="shared" si="0"/>
        <v>0</v>
      </c>
      <c r="E18" s="16">
        <v>0</v>
      </c>
      <c r="F18" s="22" t="s">
        <v>4</v>
      </c>
    </row>
    <row r="19" spans="1:6" ht="18.75" customHeight="1" x14ac:dyDescent="0.25">
      <c r="A19" s="19">
        <v>4131</v>
      </c>
      <c r="B19" s="25" t="s">
        <v>30</v>
      </c>
      <c r="C19" s="2" t="s">
        <v>31</v>
      </c>
      <c r="D19" s="16">
        <f t="shared" si="0"/>
        <v>0</v>
      </c>
      <c r="E19" s="16">
        <f>SUMIFS('[1]Հատված 6'!$H$9:$H$567,'[1]Հատված 6'!$D$9:$D$567,'[1]Հատված 3'!C19)</f>
        <v>0</v>
      </c>
      <c r="F19" s="16"/>
    </row>
    <row r="20" spans="1:6" ht="36.75" customHeight="1" x14ac:dyDescent="0.25">
      <c r="A20" s="19">
        <v>4200</v>
      </c>
      <c r="B20" s="17" t="s">
        <v>32</v>
      </c>
      <c r="C20" s="3" t="s">
        <v>17</v>
      </c>
      <c r="D20" s="26">
        <f t="shared" si="0"/>
        <v>231450</v>
      </c>
      <c r="E20" s="26">
        <f>E21+E29+E33+E42+E44+E47</f>
        <v>231450</v>
      </c>
      <c r="F20" s="22" t="s">
        <v>4</v>
      </c>
    </row>
    <row r="21" spans="1:6" ht="14.25" customHeight="1" x14ac:dyDescent="0.25">
      <c r="A21" s="19">
        <v>4210</v>
      </c>
      <c r="B21" s="25" t="s">
        <v>33</v>
      </c>
      <c r="C21" s="3" t="s">
        <v>17</v>
      </c>
      <c r="D21" s="16">
        <f t="shared" si="0"/>
        <v>57850</v>
      </c>
      <c r="E21" s="16">
        <f>SUM(E23:E28)</f>
        <v>57850</v>
      </c>
      <c r="F21" s="27" t="s">
        <v>4</v>
      </c>
    </row>
    <row r="22" spans="1:6" x14ac:dyDescent="0.25">
      <c r="A22" s="19">
        <v>4211</v>
      </c>
      <c r="B22" s="23" t="s">
        <v>34</v>
      </c>
      <c r="C22" s="24" t="s">
        <v>35</v>
      </c>
      <c r="D22" s="16">
        <f t="shared" si="0"/>
        <v>0</v>
      </c>
      <c r="E22" s="16">
        <f>SUMIFS('[1]Հատված 6'!$H$9:$H$567,'[1]Հատված 6'!$D$9:$D$567,'[1]Հատված 3'!C22)</f>
        <v>0</v>
      </c>
      <c r="F22" s="22" t="s">
        <v>4</v>
      </c>
    </row>
    <row r="23" spans="1:6" x14ac:dyDescent="0.25">
      <c r="A23" s="19">
        <v>4212</v>
      </c>
      <c r="B23" s="25" t="s">
        <v>36</v>
      </c>
      <c r="C23" s="24" t="s">
        <v>37</v>
      </c>
      <c r="D23" s="16">
        <f t="shared" si="0"/>
        <v>22500</v>
      </c>
      <c r="E23" s="16">
        <f>SUMIFS('[1]Հատված 6'!$H$9:$H$567,'[1]Հատված 6'!$D$9:$D$567,'[1]Հատված 3'!C23)</f>
        <v>22500</v>
      </c>
      <c r="F23" s="22" t="s">
        <v>4</v>
      </c>
    </row>
    <row r="24" spans="1:6" x14ac:dyDescent="0.25">
      <c r="A24" s="19">
        <v>4213</v>
      </c>
      <c r="B24" s="23" t="s">
        <v>38</v>
      </c>
      <c r="C24" s="24" t="s">
        <v>39</v>
      </c>
      <c r="D24" s="16">
        <f>SUM(E24:F24)</f>
        <v>15700</v>
      </c>
      <c r="E24" s="16">
        <f>SUMIFS('[1]Հատված 6'!$H$9:$H$567,'[1]Հատված 6'!$D$9:$D$567,'[1]Հատված 3'!C24)</f>
        <v>15700</v>
      </c>
      <c r="F24" s="22" t="s">
        <v>4</v>
      </c>
    </row>
    <row r="25" spans="1:6" x14ac:dyDescent="0.25">
      <c r="A25" s="19">
        <v>4214</v>
      </c>
      <c r="B25" s="23" t="s">
        <v>40</v>
      </c>
      <c r="C25" s="24" t="s">
        <v>41</v>
      </c>
      <c r="D25" s="16">
        <f t="shared" si="0"/>
        <v>1150</v>
      </c>
      <c r="E25" s="16">
        <f>SUMIFS('[1]Հատված 6'!$H$9:$H$567,'[1]Հատված 6'!$D$9:$D$567,'[1]Հատված 3'!C25)</f>
        <v>1150</v>
      </c>
      <c r="F25" s="22" t="s">
        <v>4</v>
      </c>
    </row>
    <row r="26" spans="1:6" x14ac:dyDescent="0.25">
      <c r="A26" s="19">
        <v>4215</v>
      </c>
      <c r="B26" s="23" t="s">
        <v>42</v>
      </c>
      <c r="C26" s="24" t="s">
        <v>43</v>
      </c>
      <c r="D26" s="16">
        <f t="shared" si="0"/>
        <v>1000</v>
      </c>
      <c r="E26" s="16">
        <f>SUMIFS('[1]Հատված 6'!$H$9:$H$567,'[1]Հատված 6'!$D$9:$D$567,'[1]Հատված 3'!C26)</f>
        <v>1000</v>
      </c>
      <c r="F26" s="22" t="s">
        <v>4</v>
      </c>
    </row>
    <row r="27" spans="1:6" ht="18.75" customHeight="1" x14ac:dyDescent="0.25">
      <c r="A27" s="19">
        <v>4216</v>
      </c>
      <c r="B27" s="23" t="s">
        <v>44</v>
      </c>
      <c r="C27" s="24" t="s">
        <v>45</v>
      </c>
      <c r="D27" s="16">
        <f t="shared" si="0"/>
        <v>17000</v>
      </c>
      <c r="E27" s="16">
        <f>SUMIFS('[1]Հատված 6'!$H$9:$H$567,'[1]Հատված 6'!$D$9:$D$567,'[1]Հատված 3'!C27)</f>
        <v>17000</v>
      </c>
      <c r="F27" s="22" t="s">
        <v>4</v>
      </c>
    </row>
    <row r="28" spans="1:6" x14ac:dyDescent="0.25">
      <c r="A28" s="19">
        <v>4217</v>
      </c>
      <c r="B28" s="23" t="s">
        <v>46</v>
      </c>
      <c r="C28" s="24" t="s">
        <v>47</v>
      </c>
      <c r="D28" s="16">
        <f t="shared" si="0"/>
        <v>500</v>
      </c>
      <c r="E28" s="16">
        <f>SUMIFS('[1]Հատված 6'!$H$9:$H$567,'[1]Հատված 6'!$D$9:$D$567,'[1]Հատված 3'!C28)</f>
        <v>500</v>
      </c>
      <c r="F28" s="22" t="s">
        <v>4</v>
      </c>
    </row>
    <row r="29" spans="1:6" ht="37.5" customHeight="1" x14ac:dyDescent="0.25">
      <c r="A29" s="19">
        <v>4220</v>
      </c>
      <c r="B29" s="25" t="s">
        <v>48</v>
      </c>
      <c r="C29" s="3" t="s">
        <v>17</v>
      </c>
      <c r="D29" s="26">
        <f t="shared" si="0"/>
        <v>3000</v>
      </c>
      <c r="E29" s="26">
        <f>E30+E31+E32</f>
        <v>3000</v>
      </c>
      <c r="F29" s="22" t="s">
        <v>4</v>
      </c>
    </row>
    <row r="30" spans="1:6" x14ac:dyDescent="0.25">
      <c r="A30" s="19">
        <v>4221</v>
      </c>
      <c r="B30" s="23" t="s">
        <v>49</v>
      </c>
      <c r="C30" s="12">
        <v>4221</v>
      </c>
      <c r="D30" s="16">
        <f t="shared" si="0"/>
        <v>1000</v>
      </c>
      <c r="E30" s="16">
        <f>SUMIFS('[1]Հատված 6'!$H$9:$H$567,'[1]Հատված 6'!$D$9:$D$567,'[1]Հատված 3'!C30)</f>
        <v>1000</v>
      </c>
      <c r="F30" s="22" t="s">
        <v>4</v>
      </c>
    </row>
    <row r="31" spans="1:6" ht="16.5" customHeight="1" x14ac:dyDescent="0.25">
      <c r="A31" s="19">
        <v>4222</v>
      </c>
      <c r="B31" s="23" t="s">
        <v>50</v>
      </c>
      <c r="C31" s="24" t="s">
        <v>51</v>
      </c>
      <c r="D31" s="16">
        <f t="shared" si="0"/>
        <v>2000</v>
      </c>
      <c r="E31" s="16">
        <f>SUMIFS('[1]Հատված 6'!$H$9:$H$567,'[1]Հատված 6'!$D$9:$D$567,'[1]Հատված 3'!C31)</f>
        <v>2000</v>
      </c>
      <c r="F31" s="22" t="s">
        <v>4</v>
      </c>
    </row>
    <row r="32" spans="1:6" x14ac:dyDescent="0.25">
      <c r="A32" s="19">
        <v>4223</v>
      </c>
      <c r="B32" s="23" t="s">
        <v>52</v>
      </c>
      <c r="C32" s="24" t="s">
        <v>53</v>
      </c>
      <c r="D32" s="16">
        <f t="shared" si="0"/>
        <v>0</v>
      </c>
      <c r="E32" s="16">
        <f>SUMIFS('[1]Հատված 6'!$H$9:$H$567,'[1]Հատված 6'!$D$9:$D$567,'[1]Հատված 3'!C32)</f>
        <v>0</v>
      </c>
      <c r="F32" s="22" t="s">
        <v>4</v>
      </c>
    </row>
    <row r="33" spans="1:6" ht="36.75" customHeight="1" x14ac:dyDescent="0.25">
      <c r="A33" s="19">
        <v>4230</v>
      </c>
      <c r="B33" s="25" t="s">
        <v>54</v>
      </c>
      <c r="C33" s="3" t="s">
        <v>17</v>
      </c>
      <c r="D33" s="26">
        <f t="shared" si="0"/>
        <v>75400</v>
      </c>
      <c r="E33" s="26">
        <f>SUM(E34:E41)</f>
        <v>75400</v>
      </c>
      <c r="F33" s="22" t="s">
        <v>4</v>
      </c>
    </row>
    <row r="34" spans="1:6" x14ac:dyDescent="0.25">
      <c r="A34" s="19">
        <v>4231</v>
      </c>
      <c r="B34" s="23" t="s">
        <v>55</v>
      </c>
      <c r="C34" s="24" t="s">
        <v>56</v>
      </c>
      <c r="D34" s="16">
        <f t="shared" si="0"/>
        <v>1000</v>
      </c>
      <c r="E34" s="16">
        <f>SUMIFS('[1]Հատված 6'!$H$9:$H$567,'[1]Հատված 6'!$D$9:$D$567,'[1]Հատված 3'!C34)</f>
        <v>1000</v>
      </c>
      <c r="F34" s="22" t="s">
        <v>4</v>
      </c>
    </row>
    <row r="35" spans="1:6" x14ac:dyDescent="0.25">
      <c r="A35" s="19">
        <v>4232</v>
      </c>
      <c r="B35" s="23" t="s">
        <v>57</v>
      </c>
      <c r="C35" s="24" t="s">
        <v>58</v>
      </c>
      <c r="D35" s="16">
        <f t="shared" si="0"/>
        <v>6500</v>
      </c>
      <c r="E35" s="16">
        <f>SUMIFS('[1]Հատված 6'!$H$9:$H$567,'[1]Հատված 6'!$D$9:$D$567,'[1]Հատված 3'!C35)</f>
        <v>6500</v>
      </c>
      <c r="F35" s="22" t="s">
        <v>4</v>
      </c>
    </row>
    <row r="36" spans="1:6" ht="15.75" customHeight="1" x14ac:dyDescent="0.25">
      <c r="A36" s="19">
        <v>4233</v>
      </c>
      <c r="B36" s="23" t="s">
        <v>59</v>
      </c>
      <c r="C36" s="24" t="s">
        <v>60</v>
      </c>
      <c r="D36" s="16">
        <f t="shared" si="0"/>
        <v>500</v>
      </c>
      <c r="E36" s="16">
        <f>SUMIFS('[1]Հատված 6'!$H$9:$H$567,'[1]Հատված 6'!$D$9:$D$567,'[1]Հատված 3'!C36)</f>
        <v>500</v>
      </c>
      <c r="F36" s="22" t="s">
        <v>4</v>
      </c>
    </row>
    <row r="37" spans="1:6" x14ac:dyDescent="0.25">
      <c r="A37" s="19">
        <v>4234</v>
      </c>
      <c r="B37" s="23" t="s">
        <v>61</v>
      </c>
      <c r="C37" s="24" t="s">
        <v>62</v>
      </c>
      <c r="D37" s="16">
        <f t="shared" si="0"/>
        <v>12200</v>
      </c>
      <c r="E37" s="16">
        <f>SUMIFS('[1]Հատված 6'!$H$9:$H$567,'[1]Հատված 6'!$D$9:$D$567,'[1]Հատված 3'!C37)</f>
        <v>12200</v>
      </c>
      <c r="F37" s="22" t="s">
        <v>4</v>
      </c>
    </row>
    <row r="38" spans="1:6" x14ac:dyDescent="0.25">
      <c r="A38" s="19">
        <v>4235</v>
      </c>
      <c r="B38" s="20" t="s">
        <v>63</v>
      </c>
      <c r="C38" s="28">
        <v>4235</v>
      </c>
      <c r="D38" s="16">
        <f t="shared" si="0"/>
        <v>2000</v>
      </c>
      <c r="E38" s="16">
        <f>SUMIFS('[1]Հատված 6'!$H$9:$H$567,'[1]Հատված 6'!$D$9:$D$567,'[1]Հատված 3'!C38)</f>
        <v>2000</v>
      </c>
      <c r="F38" s="22" t="s">
        <v>4</v>
      </c>
    </row>
    <row r="39" spans="1:6" ht="13.5" customHeight="1" x14ac:dyDescent="0.25">
      <c r="A39" s="19">
        <v>4236</v>
      </c>
      <c r="B39" s="23" t="s">
        <v>64</v>
      </c>
      <c r="C39" s="24" t="s">
        <v>65</v>
      </c>
      <c r="D39" s="16">
        <f t="shared" si="0"/>
        <v>1000</v>
      </c>
      <c r="E39" s="16">
        <f>SUMIFS('[1]Հատված 6'!$H$9:$H$567,'[1]Հատված 6'!$D$9:$D$567,'[1]Հատված 3'!C39)</f>
        <v>1000</v>
      </c>
      <c r="F39" s="22" t="s">
        <v>4</v>
      </c>
    </row>
    <row r="40" spans="1:6" x14ac:dyDescent="0.25">
      <c r="A40" s="19">
        <v>4237</v>
      </c>
      <c r="B40" s="23" t="s">
        <v>66</v>
      </c>
      <c r="C40" s="24" t="s">
        <v>67</v>
      </c>
      <c r="D40" s="16">
        <f t="shared" si="0"/>
        <v>4500</v>
      </c>
      <c r="E40" s="16">
        <f>SUMIFS('[1]Հատված 6'!$H$9:$H$567,'[1]Հատված 6'!$D$9:$D$567,'[1]Հատված 3'!C40)</f>
        <v>4500</v>
      </c>
      <c r="F40" s="22" t="s">
        <v>4</v>
      </c>
    </row>
    <row r="41" spans="1:6" x14ac:dyDescent="0.25">
      <c r="A41" s="19">
        <v>4238</v>
      </c>
      <c r="B41" s="23" t="s">
        <v>68</v>
      </c>
      <c r="C41" s="24" t="s">
        <v>69</v>
      </c>
      <c r="D41" s="16">
        <f t="shared" si="0"/>
        <v>47700</v>
      </c>
      <c r="E41" s="16">
        <f>SUMIFS('[1]Հատված 6'!$H$9:$H$567,'[1]Հատված 6'!$D$9:$D$567,'[1]Հատված 3'!C41)</f>
        <v>47700</v>
      </c>
      <c r="F41" s="22" t="s">
        <v>4</v>
      </c>
    </row>
    <row r="42" spans="1:6" ht="24" customHeight="1" x14ac:dyDescent="0.25">
      <c r="A42" s="19">
        <v>4240</v>
      </c>
      <c r="B42" s="25" t="s">
        <v>70</v>
      </c>
      <c r="C42" s="3" t="s">
        <v>17</v>
      </c>
      <c r="D42" s="26">
        <f t="shared" si="0"/>
        <v>7200</v>
      </c>
      <c r="E42" s="26">
        <f>E43</f>
        <v>7200</v>
      </c>
      <c r="F42" s="22" t="s">
        <v>4</v>
      </c>
    </row>
    <row r="43" spans="1:6" x14ac:dyDescent="0.25">
      <c r="A43" s="19">
        <v>4241</v>
      </c>
      <c r="B43" s="23" t="s">
        <v>71</v>
      </c>
      <c r="C43" s="24" t="s">
        <v>72</v>
      </c>
      <c r="D43" s="16">
        <f t="shared" si="0"/>
        <v>7200</v>
      </c>
      <c r="E43" s="16">
        <f>SUMIFS('[1]Հատված 6'!$H$9:$H$567,'[1]Հատված 6'!$D$9:$D$567,'[1]Հատված 3'!C43)</f>
        <v>7200</v>
      </c>
      <c r="F43" s="22" t="s">
        <v>4</v>
      </c>
    </row>
    <row r="44" spans="1:6" ht="24" customHeight="1" x14ac:dyDescent="0.25">
      <c r="A44" s="19">
        <v>4250</v>
      </c>
      <c r="B44" s="25" t="s">
        <v>73</v>
      </c>
      <c r="C44" s="3" t="s">
        <v>17</v>
      </c>
      <c r="D44" s="26">
        <f t="shared" si="0"/>
        <v>66500</v>
      </c>
      <c r="E44" s="16">
        <f>E45+E46</f>
        <v>66500</v>
      </c>
      <c r="F44" s="22" t="s">
        <v>4</v>
      </c>
    </row>
    <row r="45" spans="1:6" x14ac:dyDescent="0.25">
      <c r="A45" s="19">
        <v>4251</v>
      </c>
      <c r="B45" s="23" t="s">
        <v>74</v>
      </c>
      <c r="C45" s="24" t="s">
        <v>75</v>
      </c>
      <c r="D45" s="16">
        <f t="shared" si="0"/>
        <v>61000</v>
      </c>
      <c r="E45" s="16">
        <f>SUMIFS('[1]Հատված 6'!$H$9:$H$567,'[1]Հատված 6'!$D$9:$D$567,'[1]Հատված 3'!C45)</f>
        <v>61000</v>
      </c>
      <c r="F45" s="22" t="s">
        <v>4</v>
      </c>
    </row>
    <row r="46" spans="1:6" x14ac:dyDescent="0.25">
      <c r="A46" s="19">
        <v>4252</v>
      </c>
      <c r="B46" s="23" t="s">
        <v>76</v>
      </c>
      <c r="C46" s="24" t="s">
        <v>77</v>
      </c>
      <c r="D46" s="16">
        <f t="shared" si="0"/>
        <v>5500</v>
      </c>
      <c r="E46" s="16">
        <f>SUMIFS('[1]Հատված 6'!$H$9:$H$567,'[1]Հատված 6'!$D$9:$D$567,'[1]Հատված 3'!C46)</f>
        <v>5500</v>
      </c>
      <c r="F46" s="22" t="s">
        <v>4</v>
      </c>
    </row>
    <row r="47" spans="1:6" ht="12.75" customHeight="1" x14ac:dyDescent="0.25">
      <c r="A47" s="19">
        <v>4260</v>
      </c>
      <c r="B47" s="25" t="s">
        <v>78</v>
      </c>
      <c r="C47" s="3" t="s">
        <v>17</v>
      </c>
      <c r="D47" s="26">
        <f t="shared" si="0"/>
        <v>21500</v>
      </c>
      <c r="E47" s="26">
        <f>SUM(E48:E55)</f>
        <v>21500</v>
      </c>
      <c r="F47" s="22" t="s">
        <v>4</v>
      </c>
    </row>
    <row r="48" spans="1:6" x14ac:dyDescent="0.25">
      <c r="A48" s="19">
        <v>4261</v>
      </c>
      <c r="B48" s="23" t="s">
        <v>79</v>
      </c>
      <c r="C48" s="24" t="s">
        <v>80</v>
      </c>
      <c r="D48" s="16">
        <f t="shared" si="0"/>
        <v>7700</v>
      </c>
      <c r="E48" s="16">
        <f>SUMIFS('[1]Հատված 6'!$H$9:$H$567,'[1]Հատված 6'!$D$9:$D$567,'[1]Հատված 3'!C48)</f>
        <v>7700</v>
      </c>
      <c r="F48" s="22" t="s">
        <v>4</v>
      </c>
    </row>
    <row r="49" spans="1:6" x14ac:dyDescent="0.25">
      <c r="A49" s="19">
        <v>4262</v>
      </c>
      <c r="B49" s="23" t="s">
        <v>81</v>
      </c>
      <c r="C49" s="24" t="s">
        <v>82</v>
      </c>
      <c r="D49" s="16">
        <f t="shared" si="0"/>
        <v>0</v>
      </c>
      <c r="E49" s="16">
        <f>SUMIFS('[1]Հատված 6'!$H$9:$H$567,'[1]Հատված 6'!$D$9:$D$567,'[1]Հատված 3'!C49)</f>
        <v>0</v>
      </c>
      <c r="F49" s="22" t="s">
        <v>4</v>
      </c>
    </row>
    <row r="50" spans="1:6" ht="24" customHeight="1" x14ac:dyDescent="0.25">
      <c r="A50" s="19">
        <v>4263</v>
      </c>
      <c r="B50" s="23" t="s">
        <v>83</v>
      </c>
      <c r="C50" s="24" t="s">
        <v>84</v>
      </c>
      <c r="D50" s="16">
        <f t="shared" si="0"/>
        <v>0</v>
      </c>
      <c r="E50" s="16">
        <f>SUMIFS('[1]Հատված 6'!$H$9:$H$567,'[1]Հատված 6'!$D$9:$D$567,'[1]Հատված 3'!C50)</f>
        <v>0</v>
      </c>
      <c r="F50" s="22" t="s">
        <v>4</v>
      </c>
    </row>
    <row r="51" spans="1:6" x14ac:dyDescent="0.25">
      <c r="A51" s="19">
        <v>4264</v>
      </c>
      <c r="B51" s="29" t="s">
        <v>85</v>
      </c>
      <c r="C51" s="24" t="s">
        <v>86</v>
      </c>
      <c r="D51" s="16">
        <f t="shared" si="0"/>
        <v>6000</v>
      </c>
      <c r="E51" s="16">
        <f>SUMIFS('[1]Հատված 6'!$H$9:$H$567,'[1]Հատված 6'!$D$9:$D$567,'[1]Հատված 3'!C51)</f>
        <v>6000</v>
      </c>
      <c r="F51" s="22" t="s">
        <v>4</v>
      </c>
    </row>
    <row r="52" spans="1:6" ht="15.75" customHeight="1" x14ac:dyDescent="0.25">
      <c r="A52" s="19">
        <v>4265</v>
      </c>
      <c r="B52" s="29" t="s">
        <v>87</v>
      </c>
      <c r="C52" s="24" t="s">
        <v>88</v>
      </c>
      <c r="D52" s="16">
        <f t="shared" si="0"/>
        <v>0</v>
      </c>
      <c r="E52" s="16">
        <f>SUMIFS('[1]Հատված 6'!$H$9:$H$567,'[1]Հատված 6'!$D$9:$D$567,'[1]Հատված 3'!C52)</f>
        <v>0</v>
      </c>
      <c r="F52" s="22" t="s">
        <v>4</v>
      </c>
    </row>
    <row r="53" spans="1:6" x14ac:dyDescent="0.25">
      <c r="A53" s="19">
        <v>4266</v>
      </c>
      <c r="B53" s="29" t="s">
        <v>89</v>
      </c>
      <c r="C53" s="24" t="s">
        <v>90</v>
      </c>
      <c r="D53" s="16">
        <f t="shared" si="0"/>
        <v>0</v>
      </c>
      <c r="E53" s="16">
        <f>SUMIFS('[1]Հատված 6'!$H$9:$H$567,'[1]Հատված 6'!$D$9:$D$567,'[1]Հատված 3'!C53)</f>
        <v>0</v>
      </c>
      <c r="F53" s="22" t="s">
        <v>4</v>
      </c>
    </row>
    <row r="54" spans="1:6" x14ac:dyDescent="0.25">
      <c r="A54" s="19">
        <v>4267</v>
      </c>
      <c r="B54" s="29" t="s">
        <v>91</v>
      </c>
      <c r="C54" s="24" t="s">
        <v>92</v>
      </c>
      <c r="D54" s="16">
        <f t="shared" si="0"/>
        <v>1300</v>
      </c>
      <c r="E54" s="16">
        <f>SUMIFS('[1]Հատված 6'!$H$9:$H$567,'[1]Հատված 6'!$D$9:$D$567,'[1]Հատված 3'!C54)</f>
        <v>1300</v>
      </c>
      <c r="F54" s="22" t="s">
        <v>4</v>
      </c>
    </row>
    <row r="55" spans="1:6" ht="14.25" customHeight="1" x14ac:dyDescent="0.25">
      <c r="A55" s="19">
        <v>4268</v>
      </c>
      <c r="B55" s="29" t="s">
        <v>93</v>
      </c>
      <c r="C55" s="24" t="s">
        <v>94</v>
      </c>
      <c r="D55" s="16">
        <f t="shared" si="0"/>
        <v>6500</v>
      </c>
      <c r="E55" s="16">
        <f>SUMIFS('[1]Հատված 6'!$H$9:$H$567,'[1]Հատված 6'!$D$9:$D$567,'[1]Հատված 3'!C55)</f>
        <v>6500</v>
      </c>
      <c r="F55" s="22" t="s">
        <v>4</v>
      </c>
    </row>
    <row r="56" spans="1:6" ht="15" customHeight="1" x14ac:dyDescent="0.25">
      <c r="A56" s="19">
        <v>4300</v>
      </c>
      <c r="B56" s="30" t="s">
        <v>95</v>
      </c>
      <c r="C56" s="3" t="s">
        <v>17</v>
      </c>
      <c r="D56" s="26">
        <f t="shared" si="0"/>
        <v>0</v>
      </c>
      <c r="E56" s="26">
        <f>E57</f>
        <v>0</v>
      </c>
      <c r="F56" s="22" t="s">
        <v>4</v>
      </c>
    </row>
    <row r="57" spans="1:6" ht="13.5" customHeight="1" x14ac:dyDescent="0.25">
      <c r="A57" s="19">
        <v>4310</v>
      </c>
      <c r="B57" s="30" t="s">
        <v>96</v>
      </c>
      <c r="C57" s="3" t="s">
        <v>17</v>
      </c>
      <c r="D57" s="16">
        <f t="shared" si="0"/>
        <v>0</v>
      </c>
      <c r="E57" s="16">
        <f>E58+E59</f>
        <v>0</v>
      </c>
      <c r="F57" s="16"/>
    </row>
    <row r="58" spans="1:6" ht="18.75" customHeight="1" x14ac:dyDescent="0.25">
      <c r="A58" s="19">
        <v>4311</v>
      </c>
      <c r="B58" s="29" t="s">
        <v>97</v>
      </c>
      <c r="C58" s="24" t="s">
        <v>98</v>
      </c>
      <c r="D58" s="16">
        <f t="shared" si="0"/>
        <v>0</v>
      </c>
      <c r="E58" s="16">
        <f>SUMIFS('[1]Հատված 6'!$H$9:$H$567,'[1]Հատված 6'!$D$9:$D$567,'[1]Հատված 3'!C58)</f>
        <v>0</v>
      </c>
      <c r="F58" s="22" t="s">
        <v>4</v>
      </c>
    </row>
    <row r="59" spans="1:6" ht="18.75" customHeight="1" x14ac:dyDescent="0.25">
      <c r="A59" s="19">
        <v>4312</v>
      </c>
      <c r="B59" s="29" t="s">
        <v>99</v>
      </c>
      <c r="C59" s="24" t="s">
        <v>100</v>
      </c>
      <c r="D59" s="16">
        <f t="shared" si="0"/>
        <v>0</v>
      </c>
      <c r="E59" s="16">
        <f>SUMIFS('[1]Հատված 6'!$H$9:$H$567,'[1]Հատված 6'!$D$9:$D$567,'[1]Հատված 3'!C59)</f>
        <v>0</v>
      </c>
      <c r="F59" s="22" t="s">
        <v>4</v>
      </c>
    </row>
    <row r="60" spans="1:6" ht="13.5" customHeight="1" x14ac:dyDescent="0.25">
      <c r="A60" s="19">
        <v>4320</v>
      </c>
      <c r="B60" s="30" t="s">
        <v>101</v>
      </c>
      <c r="C60" s="3" t="s">
        <v>17</v>
      </c>
      <c r="D60" s="16">
        <f t="shared" si="0"/>
        <v>0</v>
      </c>
      <c r="E60" s="16">
        <f>E61+E62</f>
        <v>0</v>
      </c>
      <c r="F60" s="22"/>
    </row>
    <row r="61" spans="1:6" ht="15.75" customHeight="1" x14ac:dyDescent="0.25">
      <c r="A61" s="19">
        <v>4321</v>
      </c>
      <c r="B61" s="29" t="s">
        <v>102</v>
      </c>
      <c r="C61" s="24" t="s">
        <v>103</v>
      </c>
      <c r="D61" s="16">
        <f t="shared" si="0"/>
        <v>0</v>
      </c>
      <c r="E61" s="16">
        <f>SUMIFS('[1]Հատված 6'!$H$9:$H$567,'[1]Հատված 6'!$D$9:$D$567,'[1]Հատված 3'!C61)</f>
        <v>0</v>
      </c>
      <c r="F61" s="22" t="s">
        <v>4</v>
      </c>
    </row>
    <row r="62" spans="1:6" ht="15.75" customHeight="1" x14ac:dyDescent="0.25">
      <c r="A62" s="19">
        <v>4322</v>
      </c>
      <c r="B62" s="29" t="s">
        <v>104</v>
      </c>
      <c r="C62" s="24" t="s">
        <v>105</v>
      </c>
      <c r="D62" s="16">
        <f t="shared" si="0"/>
        <v>0</v>
      </c>
      <c r="E62" s="16">
        <f>SUMIFS('[1]Հատված 6'!$H$9:$H$567,'[1]Հատված 6'!$D$9:$D$567,'[1]Հատված 3'!C62)</f>
        <v>0</v>
      </c>
      <c r="F62" s="22" t="s">
        <v>4</v>
      </c>
    </row>
    <row r="63" spans="1:6" ht="23.25" customHeight="1" x14ac:dyDescent="0.25">
      <c r="A63" s="19">
        <v>4330</v>
      </c>
      <c r="B63" s="30" t="s">
        <v>106</v>
      </c>
      <c r="C63" s="3" t="s">
        <v>17</v>
      </c>
      <c r="D63" s="16">
        <f t="shared" si="0"/>
        <v>0</v>
      </c>
      <c r="E63" s="16">
        <f>E64+E65+E66</f>
        <v>0</v>
      </c>
      <c r="F63" s="22" t="s">
        <v>4</v>
      </c>
    </row>
    <row r="64" spans="1:6" ht="21.75" customHeight="1" x14ac:dyDescent="0.25">
      <c r="A64" s="19">
        <v>4331</v>
      </c>
      <c r="B64" s="29" t="s">
        <v>107</v>
      </c>
      <c r="C64" s="24" t="s">
        <v>108</v>
      </c>
      <c r="D64" s="16">
        <f t="shared" si="0"/>
        <v>0</v>
      </c>
      <c r="E64" s="16">
        <f>SUMIFS('[1]Հատված 6'!$H$9:$H$567,'[1]Հատված 6'!$D$9:$D$567,'[1]Հատված 3'!C64)</f>
        <v>0</v>
      </c>
      <c r="F64" s="22" t="s">
        <v>4</v>
      </c>
    </row>
    <row r="65" spans="1:6" ht="15" customHeight="1" x14ac:dyDescent="0.25">
      <c r="A65" s="19">
        <v>4332</v>
      </c>
      <c r="B65" s="29" t="s">
        <v>109</v>
      </c>
      <c r="C65" s="24" t="s">
        <v>110</v>
      </c>
      <c r="D65" s="16">
        <f t="shared" si="0"/>
        <v>0</v>
      </c>
      <c r="E65" s="16">
        <f>SUMIFS('[1]Հատված 6'!$H$9:$H$567,'[1]Հատված 6'!$D$9:$D$567,'[1]Հատված 3'!C65)</f>
        <v>0</v>
      </c>
      <c r="F65" s="22" t="s">
        <v>4</v>
      </c>
    </row>
    <row r="66" spans="1:6" ht="13.5" customHeight="1" x14ac:dyDescent="0.25">
      <c r="A66" s="19">
        <v>4333</v>
      </c>
      <c r="B66" s="29" t="s">
        <v>111</v>
      </c>
      <c r="C66" s="24" t="s">
        <v>112</v>
      </c>
      <c r="D66" s="16">
        <f t="shared" si="0"/>
        <v>0</v>
      </c>
      <c r="E66" s="16">
        <f>SUMIFS('[1]Հատված 6'!$H$9:$H$567,'[1]Հատված 6'!$D$9:$D$567,'[1]Հատված 3'!C66)</f>
        <v>0</v>
      </c>
      <c r="F66" s="22" t="s">
        <v>4</v>
      </c>
    </row>
    <row r="67" spans="1:6" ht="12.75" customHeight="1" x14ac:dyDescent="0.25">
      <c r="A67" s="19">
        <v>4400</v>
      </c>
      <c r="B67" s="29" t="s">
        <v>113</v>
      </c>
      <c r="C67" s="3" t="s">
        <v>17</v>
      </c>
      <c r="D67" s="26">
        <f t="shared" si="0"/>
        <v>446395.5</v>
      </c>
      <c r="E67" s="26">
        <f>E68+E71</f>
        <v>446395.5</v>
      </c>
      <c r="F67" s="22" t="s">
        <v>4</v>
      </c>
    </row>
    <row r="68" spans="1:6" ht="40.5" customHeight="1" x14ac:dyDescent="0.25">
      <c r="A68" s="19">
        <v>4410</v>
      </c>
      <c r="B68" s="30" t="s">
        <v>114</v>
      </c>
      <c r="C68" s="3" t="s">
        <v>17</v>
      </c>
      <c r="D68" s="16">
        <f t="shared" si="0"/>
        <v>446056.2</v>
      </c>
      <c r="E68" s="16">
        <f>E69+E70</f>
        <v>446056.2</v>
      </c>
      <c r="F68" s="16"/>
    </row>
    <row r="69" spans="1:6" ht="24" customHeight="1" x14ac:dyDescent="0.25">
      <c r="A69" s="19">
        <v>4411</v>
      </c>
      <c r="B69" s="29" t="s">
        <v>115</v>
      </c>
      <c r="C69" s="24" t="s">
        <v>116</v>
      </c>
      <c r="D69" s="16">
        <f t="shared" si="0"/>
        <v>446056.2</v>
      </c>
      <c r="E69" s="16">
        <f>SUMIFS('[1]Հատված 6'!$H$9:$H$567,'[1]Հատված 6'!$D$9:$D$567,'[1]Հատված 3'!C69)</f>
        <v>446056.2</v>
      </c>
      <c r="F69" s="22" t="s">
        <v>4</v>
      </c>
    </row>
    <row r="70" spans="1:6" ht="28.15" customHeight="1" x14ac:dyDescent="0.25">
      <c r="A70" s="19">
        <v>4412</v>
      </c>
      <c r="B70" s="29" t="s">
        <v>117</v>
      </c>
      <c r="C70" s="24" t="s">
        <v>118</v>
      </c>
      <c r="D70" s="16">
        <f t="shared" si="0"/>
        <v>0</v>
      </c>
      <c r="E70" s="16">
        <f>SUMIFS('[1]Հատված 6'!$H$9:$H$567,'[1]Հատված 6'!$D$9:$D$567,'[1]Հատված 3'!C70)</f>
        <v>0</v>
      </c>
      <c r="F70" s="22" t="s">
        <v>4</v>
      </c>
    </row>
    <row r="71" spans="1:6" ht="13.5" customHeight="1" x14ac:dyDescent="0.25">
      <c r="A71" s="19">
        <v>4420</v>
      </c>
      <c r="B71" s="30" t="s">
        <v>119</v>
      </c>
      <c r="C71" s="3" t="s">
        <v>17</v>
      </c>
      <c r="D71" s="16">
        <f t="shared" si="0"/>
        <v>339.3</v>
      </c>
      <c r="E71" s="16">
        <f>E72+E73</f>
        <v>339.3</v>
      </c>
      <c r="F71" s="22"/>
    </row>
    <row r="72" spans="1:6" ht="24.6" customHeight="1" x14ac:dyDescent="0.25">
      <c r="A72" s="19">
        <v>4421</v>
      </c>
      <c r="B72" s="29" t="s">
        <v>120</v>
      </c>
      <c r="C72" s="24" t="s">
        <v>121</v>
      </c>
      <c r="D72" s="16">
        <f t="shared" si="0"/>
        <v>0</v>
      </c>
      <c r="E72" s="16">
        <f>SUMIFS('[1]Հատված 6'!$H$9:$H$567,'[1]Հատված 6'!$D$9:$D$567,'[1]Հատված 3'!C72)</f>
        <v>0</v>
      </c>
      <c r="F72" s="22" t="s">
        <v>4</v>
      </c>
    </row>
    <row r="73" spans="1:6" ht="24" customHeight="1" x14ac:dyDescent="0.25">
      <c r="A73" s="19">
        <v>4422</v>
      </c>
      <c r="B73" s="29" t="s">
        <v>122</v>
      </c>
      <c r="C73" s="24" t="s">
        <v>123</v>
      </c>
      <c r="D73" s="16">
        <f t="shared" si="0"/>
        <v>339.3</v>
      </c>
      <c r="E73" s="16">
        <f>SUMIFS('[1]Հատված 6'!$H$9:$H$567,'[1]Հատված 6'!$D$9:$D$567,'[1]Հատված 3'!C73)</f>
        <v>339.3</v>
      </c>
      <c r="F73" s="22" t="s">
        <v>4</v>
      </c>
    </row>
    <row r="74" spans="1:6" ht="13.5" customHeight="1" x14ac:dyDescent="0.25">
      <c r="A74" s="19">
        <v>4500</v>
      </c>
      <c r="B74" s="29" t="s">
        <v>124</v>
      </c>
      <c r="C74" s="3" t="s">
        <v>17</v>
      </c>
      <c r="D74" s="26">
        <f t="shared" ref="D74:D137" si="1">SUM(E74:F74)</f>
        <v>21761</v>
      </c>
      <c r="E74" s="26">
        <f>E75+E78+E90+E81</f>
        <v>21761</v>
      </c>
      <c r="F74" s="22" t="s">
        <v>4</v>
      </c>
    </row>
    <row r="75" spans="1:6" ht="23.25" customHeight="1" x14ac:dyDescent="0.25">
      <c r="A75" s="19">
        <v>4510</v>
      </c>
      <c r="B75" s="29" t="s">
        <v>125</v>
      </c>
      <c r="C75" s="3" t="s">
        <v>17</v>
      </c>
      <c r="D75" s="16">
        <f t="shared" si="1"/>
        <v>0</v>
      </c>
      <c r="E75" s="16">
        <f>E76+E77</f>
        <v>0</v>
      </c>
      <c r="F75" s="16"/>
    </row>
    <row r="76" spans="1:6" ht="24.75" customHeight="1" x14ac:dyDescent="0.25">
      <c r="A76" s="19">
        <v>4511</v>
      </c>
      <c r="B76" s="31" t="s">
        <v>126</v>
      </c>
      <c r="C76" s="24" t="s">
        <v>127</v>
      </c>
      <c r="D76" s="16">
        <f t="shared" si="1"/>
        <v>0</v>
      </c>
      <c r="E76" s="16">
        <f>SUMIFS('[1]Հատված 6'!$H$9:$H$567,'[1]Հատված 6'!$D$9:$D$567,'[1]Հատված 3'!C76)</f>
        <v>0</v>
      </c>
      <c r="F76" s="22" t="s">
        <v>4</v>
      </c>
    </row>
    <row r="77" spans="1:6" ht="24.75" customHeight="1" x14ac:dyDescent="0.25">
      <c r="A77" s="19">
        <v>4512</v>
      </c>
      <c r="B77" s="29" t="s">
        <v>128</v>
      </c>
      <c r="C77" s="24" t="s">
        <v>129</v>
      </c>
      <c r="D77" s="16">
        <f t="shared" si="1"/>
        <v>0</v>
      </c>
      <c r="E77" s="16">
        <f>SUMIFS('[1]Հատված 6'!$H$9:$H$567,'[1]Հատված 6'!$D$9:$D$567,'[1]Հատված 3'!C77)</f>
        <v>0</v>
      </c>
      <c r="F77" s="22" t="s">
        <v>4</v>
      </c>
    </row>
    <row r="78" spans="1:6" ht="24.75" customHeight="1" x14ac:dyDescent="0.25">
      <c r="A78" s="19">
        <v>4520</v>
      </c>
      <c r="B78" s="29" t="s">
        <v>130</v>
      </c>
      <c r="C78" s="3" t="s">
        <v>17</v>
      </c>
      <c r="D78" s="16">
        <f t="shared" si="1"/>
        <v>0</v>
      </c>
      <c r="E78" s="16">
        <f>E79+E80</f>
        <v>0</v>
      </c>
      <c r="F78" s="22"/>
    </row>
    <row r="79" spans="1:6" ht="24.75" customHeight="1" x14ac:dyDescent="0.25">
      <c r="A79" s="19">
        <v>4521</v>
      </c>
      <c r="B79" s="29" t="s">
        <v>131</v>
      </c>
      <c r="C79" s="24" t="s">
        <v>132</v>
      </c>
      <c r="D79" s="16">
        <f t="shared" si="1"/>
        <v>0</v>
      </c>
      <c r="E79" s="16">
        <f>SUMIFS('[1]Հատված 6'!$H$9:$H$567,'[1]Հատված 6'!$D$9:$D$567,'[1]Հատված 3'!C79)</f>
        <v>0</v>
      </c>
      <c r="F79" s="22" t="s">
        <v>4</v>
      </c>
    </row>
    <row r="80" spans="1:6" ht="25.5" customHeight="1" x14ac:dyDescent="0.25">
      <c r="A80" s="19">
        <v>4522</v>
      </c>
      <c r="B80" s="29" t="s">
        <v>133</v>
      </c>
      <c r="C80" s="24" t="s">
        <v>134</v>
      </c>
      <c r="D80" s="16">
        <f t="shared" si="1"/>
        <v>0</v>
      </c>
      <c r="E80" s="16">
        <f>SUMIFS('[1]Հատված 6'!$H$9:$H$567,'[1]Հատված 6'!$D$9:$D$567,'[1]Հատված 3'!C80)</f>
        <v>0</v>
      </c>
      <c r="F80" s="22" t="s">
        <v>4</v>
      </c>
    </row>
    <row r="81" spans="1:6" ht="24.75" customHeight="1" x14ac:dyDescent="0.25">
      <c r="A81" s="19">
        <v>4530</v>
      </c>
      <c r="B81" s="30" t="s">
        <v>135</v>
      </c>
      <c r="C81" s="3" t="s">
        <v>17</v>
      </c>
      <c r="D81" s="16">
        <f t="shared" si="1"/>
        <v>21761</v>
      </c>
      <c r="E81" s="16">
        <f>E82+E83+E84</f>
        <v>21761</v>
      </c>
      <c r="F81" s="16">
        <f>SUM(F82:F84)</f>
        <v>0</v>
      </c>
    </row>
    <row r="82" spans="1:6" ht="25.5" x14ac:dyDescent="0.25">
      <c r="A82" s="19">
        <v>4531</v>
      </c>
      <c r="B82" s="20" t="s">
        <v>136</v>
      </c>
      <c r="C82" s="2" t="s">
        <v>137</v>
      </c>
      <c r="D82" s="16">
        <f t="shared" si="1"/>
        <v>1761</v>
      </c>
      <c r="E82" s="16">
        <f>SUMIFS('[1]Հատված 6'!$H$9:$H$567,'[1]Հատված 6'!$D$9:$D$567,'[1]Հատված 3'!C82)</f>
        <v>1761</v>
      </c>
      <c r="F82" s="16"/>
    </row>
    <row r="83" spans="1:6" ht="35.25" customHeight="1" x14ac:dyDescent="0.25">
      <c r="A83" s="19">
        <v>4532</v>
      </c>
      <c r="B83" s="20" t="s">
        <v>138</v>
      </c>
      <c r="C83" s="24" t="s">
        <v>139</v>
      </c>
      <c r="D83" s="16">
        <f t="shared" si="1"/>
        <v>0</v>
      </c>
      <c r="E83" s="16">
        <f>SUMIFS('[1]Հատված 6'!$H$9:$H$567,'[1]Հատված 6'!$D$9:$D$567,'[1]Հատված 3'!C83)</f>
        <v>0</v>
      </c>
      <c r="F83" s="16"/>
    </row>
    <row r="84" spans="1:6" ht="24" customHeight="1" x14ac:dyDescent="0.25">
      <c r="A84" s="19">
        <v>4533</v>
      </c>
      <c r="B84" s="20" t="s">
        <v>140</v>
      </c>
      <c r="C84" s="24" t="s">
        <v>141</v>
      </c>
      <c r="D84" s="16">
        <f t="shared" si="1"/>
        <v>20000</v>
      </c>
      <c r="E84" s="16">
        <v>20000</v>
      </c>
      <c r="F84" s="16">
        <f>SUM(F85+F88+F89)</f>
        <v>0</v>
      </c>
    </row>
    <row r="85" spans="1:6" ht="25.5" customHeight="1" x14ac:dyDescent="0.25">
      <c r="A85" s="19">
        <v>4534</v>
      </c>
      <c r="B85" s="32" t="s">
        <v>142</v>
      </c>
      <c r="C85" s="24"/>
      <c r="D85" s="16">
        <f t="shared" si="1"/>
        <v>0</v>
      </c>
      <c r="E85" s="16">
        <v>0</v>
      </c>
      <c r="F85" s="16">
        <f>SUM(F86:F87)</f>
        <v>0</v>
      </c>
    </row>
    <row r="86" spans="1:6" ht="26.25" customHeight="1" x14ac:dyDescent="0.25">
      <c r="A86" s="33">
        <v>4535</v>
      </c>
      <c r="B86" s="32" t="s">
        <v>143</v>
      </c>
      <c r="C86" s="24"/>
      <c r="D86" s="16">
        <f t="shared" si="1"/>
        <v>0</v>
      </c>
      <c r="E86" s="16">
        <v>0</v>
      </c>
      <c r="F86" s="16"/>
    </row>
    <row r="87" spans="1:6" ht="16.5" customHeight="1" x14ac:dyDescent="0.25">
      <c r="A87" s="19">
        <v>4536</v>
      </c>
      <c r="B87" s="32" t="s">
        <v>144</v>
      </c>
      <c r="C87" s="24"/>
      <c r="D87" s="16">
        <f t="shared" si="1"/>
        <v>0</v>
      </c>
      <c r="E87" s="16">
        <v>0</v>
      </c>
      <c r="F87" s="16"/>
    </row>
    <row r="88" spans="1:6" ht="16.5" customHeight="1" x14ac:dyDescent="0.25">
      <c r="A88" s="19">
        <v>4537</v>
      </c>
      <c r="B88" s="32" t="s">
        <v>145</v>
      </c>
      <c r="C88" s="24"/>
      <c r="D88" s="16">
        <f t="shared" si="1"/>
        <v>0</v>
      </c>
      <c r="E88" s="16">
        <v>0</v>
      </c>
      <c r="F88" s="16"/>
    </row>
    <row r="89" spans="1:6" ht="12.75" customHeight="1" x14ac:dyDescent="0.25">
      <c r="A89" s="19">
        <v>4538</v>
      </c>
      <c r="B89" s="32" t="s">
        <v>146</v>
      </c>
      <c r="C89" s="24"/>
      <c r="D89" s="16">
        <f>SUM(E89:F89)</f>
        <v>20000</v>
      </c>
      <c r="E89" s="16">
        <v>20000</v>
      </c>
      <c r="F89" s="16"/>
    </row>
    <row r="90" spans="1:6" ht="24" customHeight="1" x14ac:dyDescent="0.25">
      <c r="A90" s="19">
        <v>4540</v>
      </c>
      <c r="B90" s="30" t="s">
        <v>147</v>
      </c>
      <c r="C90" s="3" t="s">
        <v>17</v>
      </c>
      <c r="D90" s="16">
        <f t="shared" si="1"/>
        <v>0</v>
      </c>
      <c r="E90" s="16">
        <f>E91+E92+E93</f>
        <v>0</v>
      </c>
      <c r="F90" s="16">
        <f>SUM(F91:F93)</f>
        <v>0</v>
      </c>
    </row>
    <row r="91" spans="1:6" ht="25.5" x14ac:dyDescent="0.25">
      <c r="A91" s="19">
        <v>4541</v>
      </c>
      <c r="B91" s="20" t="s">
        <v>148</v>
      </c>
      <c r="C91" s="24" t="s">
        <v>149</v>
      </c>
      <c r="D91" s="16">
        <f t="shared" si="1"/>
        <v>0</v>
      </c>
      <c r="E91" s="16">
        <f>SUMIFS('[1]Հատված 6'!$H$9:$H$567,'[1]Հատված 6'!$D$9:$D$567,'[1]Հատված 3'!C91)</f>
        <v>0</v>
      </c>
      <c r="F91" s="16">
        <v>0</v>
      </c>
    </row>
    <row r="92" spans="1:6" ht="33" customHeight="1" x14ac:dyDescent="0.25">
      <c r="A92" s="19">
        <v>4542</v>
      </c>
      <c r="B92" s="20" t="s">
        <v>150</v>
      </c>
      <c r="C92" s="24" t="s">
        <v>151</v>
      </c>
      <c r="D92" s="16">
        <f t="shared" si="1"/>
        <v>0</v>
      </c>
      <c r="E92" s="16">
        <f>SUMIFS('[1]Հատված 6'!$H$9:$H$567,'[1]Հատված 6'!$D$9:$D$567,'[1]Հատված 3'!C92)</f>
        <v>0</v>
      </c>
      <c r="F92" s="16">
        <v>0</v>
      </c>
    </row>
    <row r="93" spans="1:6" ht="26.25" customHeight="1" x14ac:dyDescent="0.25">
      <c r="A93" s="19">
        <v>4543</v>
      </c>
      <c r="B93" s="20" t="s">
        <v>152</v>
      </c>
      <c r="C93" s="24" t="s">
        <v>153</v>
      </c>
      <c r="D93" s="16">
        <f t="shared" si="1"/>
        <v>0</v>
      </c>
      <c r="E93" s="16">
        <f>SUMIFS('[1]Հատված 6'!$H$9:$H$567,'[1]Հատված 6'!$D$9:$D$567,'[1]Հատված 3'!C93)</f>
        <v>0</v>
      </c>
      <c r="F93" s="16">
        <f>SUM(F94+F97+F98)</f>
        <v>0</v>
      </c>
    </row>
    <row r="94" spans="1:6" ht="15.75" customHeight="1" x14ac:dyDescent="0.25">
      <c r="A94" s="19">
        <v>4544</v>
      </c>
      <c r="B94" s="32" t="s">
        <v>154</v>
      </c>
      <c r="C94" s="24"/>
      <c r="D94" s="16">
        <f t="shared" si="1"/>
        <v>0</v>
      </c>
      <c r="E94" s="16">
        <v>0</v>
      </c>
      <c r="F94" s="16">
        <f>SUM(F95:F96)</f>
        <v>0</v>
      </c>
    </row>
    <row r="95" spans="1:6" x14ac:dyDescent="0.25">
      <c r="A95" s="33">
        <v>4545</v>
      </c>
      <c r="B95" s="32" t="s">
        <v>143</v>
      </c>
      <c r="C95" s="24"/>
      <c r="D95" s="16">
        <f t="shared" si="1"/>
        <v>0</v>
      </c>
      <c r="E95" s="16">
        <v>0</v>
      </c>
      <c r="F95" s="16"/>
    </row>
    <row r="96" spans="1:6" x14ac:dyDescent="0.25">
      <c r="A96" s="19">
        <v>4546</v>
      </c>
      <c r="B96" s="32" t="s">
        <v>155</v>
      </c>
      <c r="C96" s="24"/>
      <c r="D96" s="16">
        <f t="shared" si="1"/>
        <v>0</v>
      </c>
      <c r="E96" s="16">
        <v>0</v>
      </c>
      <c r="F96" s="16"/>
    </row>
    <row r="97" spans="1:6" x14ac:dyDescent="0.25">
      <c r="A97" s="19">
        <v>4547</v>
      </c>
      <c r="B97" s="32" t="s">
        <v>145</v>
      </c>
      <c r="C97" s="24"/>
      <c r="D97" s="16">
        <f t="shared" si="1"/>
        <v>0</v>
      </c>
      <c r="E97" s="16">
        <v>0</v>
      </c>
      <c r="F97" s="16"/>
    </row>
    <row r="98" spans="1:6" x14ac:dyDescent="0.25">
      <c r="A98" s="19">
        <v>4548</v>
      </c>
      <c r="B98" s="32" t="s">
        <v>146</v>
      </c>
      <c r="C98" s="24"/>
      <c r="D98" s="16">
        <f t="shared" si="1"/>
        <v>0</v>
      </c>
      <c r="E98" s="16">
        <v>0</v>
      </c>
      <c r="F98" s="16">
        <v>0</v>
      </c>
    </row>
    <row r="99" spans="1:6" ht="24" customHeight="1" x14ac:dyDescent="0.25">
      <c r="A99" s="19">
        <v>4600</v>
      </c>
      <c r="B99" s="30" t="s">
        <v>156</v>
      </c>
      <c r="C99" s="3" t="s">
        <v>17</v>
      </c>
      <c r="D99" s="16">
        <f t="shared" si="1"/>
        <v>12700</v>
      </c>
      <c r="E99" s="16">
        <f>E100+E103+E108</f>
        <v>12700</v>
      </c>
      <c r="F99" s="22" t="s">
        <v>4</v>
      </c>
    </row>
    <row r="100" spans="1:6" x14ac:dyDescent="0.25">
      <c r="A100" s="19">
        <v>4610</v>
      </c>
      <c r="B100" s="34" t="s">
        <v>157</v>
      </c>
      <c r="C100" s="35"/>
      <c r="D100" s="16">
        <f t="shared" si="1"/>
        <v>0</v>
      </c>
      <c r="E100" s="16">
        <f>E101+E102</f>
        <v>0</v>
      </c>
      <c r="F100" s="22" t="s">
        <v>5</v>
      </c>
    </row>
    <row r="101" spans="1:6" ht="26.25" customHeight="1" x14ac:dyDescent="0.25">
      <c r="A101" s="19">
        <v>4610</v>
      </c>
      <c r="B101" s="23" t="s">
        <v>158</v>
      </c>
      <c r="C101" s="35" t="s">
        <v>159</v>
      </c>
      <c r="D101" s="16">
        <f t="shared" si="1"/>
        <v>0</v>
      </c>
      <c r="E101" s="16">
        <f>SUMIFS('[1]Հատված 6'!$H$9:$H$567,'[1]Հատված 6'!$D$9:$D$567,'[1]Հատված 3'!C101)</f>
        <v>0</v>
      </c>
      <c r="F101" s="22" t="s">
        <v>4</v>
      </c>
    </row>
    <row r="102" spans="1:6" ht="26.25" customHeight="1" x14ac:dyDescent="0.25">
      <c r="A102" s="19">
        <v>4620</v>
      </c>
      <c r="B102" s="29" t="s">
        <v>160</v>
      </c>
      <c r="C102" s="35" t="s">
        <v>161</v>
      </c>
      <c r="D102" s="16">
        <f t="shared" si="1"/>
        <v>0</v>
      </c>
      <c r="E102" s="16">
        <f>SUMIFS('[1]Հատված 6'!$H$9:$H$567,'[1]Հատված 6'!$D$9:$D$567,'[1]Հատված 3'!C102)</f>
        <v>0</v>
      </c>
      <c r="F102" s="22" t="s">
        <v>4</v>
      </c>
    </row>
    <row r="103" spans="1:6" ht="36" customHeight="1" x14ac:dyDescent="0.25">
      <c r="A103" s="19">
        <v>4630</v>
      </c>
      <c r="B103" s="30" t="s">
        <v>162</v>
      </c>
      <c r="C103" s="3" t="s">
        <v>17</v>
      </c>
      <c r="D103" s="16">
        <f t="shared" si="1"/>
        <v>12700</v>
      </c>
      <c r="E103" s="16">
        <f>E104+E105+E106+E107</f>
        <v>12700</v>
      </c>
      <c r="F103" s="22" t="s">
        <v>4</v>
      </c>
    </row>
    <row r="104" spans="1:6" ht="17.25" customHeight="1" x14ac:dyDescent="0.25">
      <c r="A104" s="19">
        <v>4631</v>
      </c>
      <c r="B104" s="29" t="s">
        <v>163</v>
      </c>
      <c r="C104" s="24" t="s">
        <v>164</v>
      </c>
      <c r="D104" s="16">
        <f t="shared" si="1"/>
        <v>0</v>
      </c>
      <c r="E104" s="16">
        <f>SUMIFS('[1]Հատված 6'!$H$9:$H$567,'[1]Հատված 6'!$D$9:$D$567,'[1]Հատված 3'!C104)</f>
        <v>0</v>
      </c>
      <c r="F104" s="22" t="s">
        <v>4</v>
      </c>
    </row>
    <row r="105" spans="1:6" x14ac:dyDescent="0.25">
      <c r="A105" s="19">
        <v>4632</v>
      </c>
      <c r="B105" s="23" t="s">
        <v>165</v>
      </c>
      <c r="C105" s="24" t="s">
        <v>166</v>
      </c>
      <c r="D105" s="16">
        <f t="shared" si="1"/>
        <v>4200</v>
      </c>
      <c r="E105" s="16">
        <f>SUMIFS('[1]Հատված 6'!$H$9:$H$567,'[1]Հատված 6'!$D$9:$D$567,'[1]Հատված 3'!C105)</f>
        <v>4200</v>
      </c>
      <c r="F105" s="22" t="s">
        <v>4</v>
      </c>
    </row>
    <row r="106" spans="1:6" x14ac:dyDescent="0.25">
      <c r="A106" s="19">
        <v>4633</v>
      </c>
      <c r="B106" s="29" t="s">
        <v>167</v>
      </c>
      <c r="C106" s="24" t="s">
        <v>168</v>
      </c>
      <c r="D106" s="16">
        <f t="shared" si="1"/>
        <v>0</v>
      </c>
      <c r="E106" s="16">
        <f>SUMIFS('[1]Հատված 6'!$H$9:$H$567,'[1]Հատված 6'!$D$9:$D$567,'[1]Հատված 3'!C106)</f>
        <v>0</v>
      </c>
      <c r="F106" s="22" t="s">
        <v>4</v>
      </c>
    </row>
    <row r="107" spans="1:6" x14ac:dyDescent="0.25">
      <c r="A107" s="19">
        <v>4634</v>
      </c>
      <c r="B107" s="29" t="s">
        <v>169</v>
      </c>
      <c r="C107" s="24" t="s">
        <v>170</v>
      </c>
      <c r="D107" s="16">
        <f t="shared" si="1"/>
        <v>8500</v>
      </c>
      <c r="E107" s="16">
        <f>SUMIFS('[1]Հատված 6'!$H$9:$H$567,'[1]Հատված 6'!$D$9:$D$567,'[1]Հատված 3'!C107)</f>
        <v>8500</v>
      </c>
      <c r="F107" s="22" t="s">
        <v>4</v>
      </c>
    </row>
    <row r="108" spans="1:6" ht="12.75" customHeight="1" x14ac:dyDescent="0.25">
      <c r="A108" s="19">
        <v>4640</v>
      </c>
      <c r="B108" s="30" t="s">
        <v>171</v>
      </c>
      <c r="C108" s="3" t="s">
        <v>17</v>
      </c>
      <c r="D108" s="16">
        <f t="shared" si="1"/>
        <v>0</v>
      </c>
      <c r="E108" s="16">
        <f>E109</f>
        <v>0</v>
      </c>
      <c r="F108" s="22" t="s">
        <v>4</v>
      </c>
    </row>
    <row r="109" spans="1:6" x14ac:dyDescent="0.25">
      <c r="A109" s="19">
        <v>4641</v>
      </c>
      <c r="B109" s="29" t="s">
        <v>172</v>
      </c>
      <c r="C109" s="24" t="s">
        <v>173</v>
      </c>
      <c r="D109" s="16">
        <f t="shared" si="1"/>
        <v>0</v>
      </c>
      <c r="E109" s="16">
        <f>SUMIFS('[1]Հատված 6'!$H$9:$H$567,'[1]Հատված 6'!$D$9:$D$567,'[1]Հատված 3'!C109)</f>
        <v>0</v>
      </c>
      <c r="F109" s="22" t="s">
        <v>4</v>
      </c>
    </row>
    <row r="110" spans="1:6" ht="14.25" customHeight="1" x14ac:dyDescent="0.25">
      <c r="A110" s="19">
        <v>4700</v>
      </c>
      <c r="B110" s="25" t="s">
        <v>174</v>
      </c>
      <c r="C110" s="3" t="s">
        <v>17</v>
      </c>
      <c r="D110" s="16">
        <f t="shared" si="1"/>
        <v>20439</v>
      </c>
      <c r="E110" s="16">
        <f>E111+E114+E119+E121+E124+E126+E128</f>
        <v>20439</v>
      </c>
      <c r="F110" s="16"/>
    </row>
    <row r="111" spans="1:6" ht="35.25" customHeight="1" x14ac:dyDescent="0.25">
      <c r="A111" s="19">
        <v>4710</v>
      </c>
      <c r="B111" s="25" t="s">
        <v>175</v>
      </c>
      <c r="C111" s="3" t="s">
        <v>17</v>
      </c>
      <c r="D111" s="16">
        <f t="shared" si="1"/>
        <v>1700</v>
      </c>
      <c r="E111" s="16">
        <f>E112+E113</f>
        <v>1700</v>
      </c>
      <c r="F111" s="22" t="s">
        <v>4</v>
      </c>
    </row>
    <row r="112" spans="1:6" ht="38.25" customHeight="1" x14ac:dyDescent="0.25">
      <c r="A112" s="19">
        <v>4711</v>
      </c>
      <c r="B112" s="23" t="s">
        <v>176</v>
      </c>
      <c r="C112" s="24" t="s">
        <v>177</v>
      </c>
      <c r="D112" s="16">
        <f t="shared" si="1"/>
        <v>0</v>
      </c>
      <c r="E112" s="16">
        <f>SUMIFS('[1]Հատված 6'!$H$9:$H$567,'[1]Հատված 6'!$D$9:$D$567,'[1]Հատված 3'!C112)</f>
        <v>0</v>
      </c>
      <c r="F112" s="22" t="s">
        <v>4</v>
      </c>
    </row>
    <row r="113" spans="1:6" ht="25.5" x14ac:dyDescent="0.25">
      <c r="A113" s="19">
        <v>4712</v>
      </c>
      <c r="B113" s="29" t="s">
        <v>178</v>
      </c>
      <c r="C113" s="24" t="s">
        <v>179</v>
      </c>
      <c r="D113" s="16">
        <f t="shared" si="1"/>
        <v>1700</v>
      </c>
      <c r="E113" s="16">
        <f>SUMIFS('[1]Հատված 6'!$H$9:$H$567,'[1]Հատված 6'!$D$9:$D$567,'[1]Հատված 3'!C113)</f>
        <v>1700</v>
      </c>
      <c r="F113" s="22" t="s">
        <v>4</v>
      </c>
    </row>
    <row r="114" spans="1:6" ht="63" customHeight="1" x14ac:dyDescent="0.25">
      <c r="A114" s="19">
        <v>4720</v>
      </c>
      <c r="B114" s="30" t="s">
        <v>180</v>
      </c>
      <c r="C114" s="3" t="s">
        <v>17</v>
      </c>
      <c r="D114" s="16">
        <f t="shared" si="1"/>
        <v>11539</v>
      </c>
      <c r="E114" s="16">
        <f>E115+E116+E117+E118</f>
        <v>11539</v>
      </c>
      <c r="F114" s="22" t="s">
        <v>4</v>
      </c>
    </row>
    <row r="115" spans="1:6" x14ac:dyDescent="0.25">
      <c r="A115" s="19">
        <v>4721</v>
      </c>
      <c r="B115" s="29" t="s">
        <v>181</v>
      </c>
      <c r="C115" s="24" t="s">
        <v>182</v>
      </c>
      <c r="D115" s="16">
        <f t="shared" si="1"/>
        <v>0</v>
      </c>
      <c r="E115" s="16">
        <f>SUMIFS('[1]Հատված 6'!$H$9:$H$567,'[1]Հատված 6'!$D$9:$D$567,'[1]Հատված 3'!C115)</f>
        <v>0</v>
      </c>
      <c r="F115" s="22" t="s">
        <v>4</v>
      </c>
    </row>
    <row r="116" spans="1:6" x14ac:dyDescent="0.25">
      <c r="A116" s="19">
        <v>4722</v>
      </c>
      <c r="B116" s="29" t="s">
        <v>183</v>
      </c>
      <c r="C116" s="36">
        <v>4822</v>
      </c>
      <c r="D116" s="16">
        <f t="shared" si="1"/>
        <v>0</v>
      </c>
      <c r="E116" s="16">
        <f>SUMIFS('[1]Հատված 6'!$H$9:$H$567,'[1]Հատված 6'!$D$9:$D$567,'[1]Հատված 3'!C116)</f>
        <v>0</v>
      </c>
      <c r="F116" s="22" t="s">
        <v>4</v>
      </c>
    </row>
    <row r="117" spans="1:6" x14ac:dyDescent="0.25">
      <c r="A117" s="19">
        <v>4723</v>
      </c>
      <c r="B117" s="29" t="s">
        <v>184</v>
      </c>
      <c r="C117" s="24" t="s">
        <v>185</v>
      </c>
      <c r="D117" s="16">
        <f t="shared" si="1"/>
        <v>11539</v>
      </c>
      <c r="E117" s="16">
        <f>SUMIFS('[1]Հատված 6'!$H$9:$H$567,'[1]Հատված 6'!$D$9:$D$567,'[1]Հատված 3'!C117)</f>
        <v>11539</v>
      </c>
      <c r="F117" s="22" t="s">
        <v>4</v>
      </c>
    </row>
    <row r="118" spans="1:6" ht="25.5" x14ac:dyDescent="0.25">
      <c r="A118" s="19">
        <v>4724</v>
      </c>
      <c r="B118" s="29" t="s">
        <v>186</v>
      </c>
      <c r="C118" s="24" t="s">
        <v>187</v>
      </c>
      <c r="D118" s="16">
        <f t="shared" si="1"/>
        <v>0</v>
      </c>
      <c r="E118" s="16">
        <f>SUMIFS('[1]Հատված 6'!$H$9:$H$567,'[1]Հատված 6'!$D$9:$D$567,'[1]Հատված 3'!C118)</f>
        <v>0</v>
      </c>
      <c r="F118" s="22" t="s">
        <v>4</v>
      </c>
    </row>
    <row r="119" spans="1:6" ht="28.5" customHeight="1" x14ac:dyDescent="0.25">
      <c r="A119" s="19">
        <v>4730</v>
      </c>
      <c r="B119" s="30" t="s">
        <v>188</v>
      </c>
      <c r="C119" s="3" t="s">
        <v>17</v>
      </c>
      <c r="D119" s="16">
        <f t="shared" si="1"/>
        <v>2200</v>
      </c>
      <c r="E119" s="16">
        <f>E120</f>
        <v>2200</v>
      </c>
      <c r="F119" s="22" t="s">
        <v>4</v>
      </c>
    </row>
    <row r="120" spans="1:6" ht="27.75" customHeight="1" x14ac:dyDescent="0.25">
      <c r="A120" s="19">
        <v>4731</v>
      </c>
      <c r="B120" s="31" t="s">
        <v>189</v>
      </c>
      <c r="C120" s="24" t="s">
        <v>190</v>
      </c>
      <c r="D120" s="16">
        <f t="shared" si="1"/>
        <v>2200</v>
      </c>
      <c r="E120" s="16">
        <f>SUMIFS('[1]Հատված 6'!$H$9:$H$567,'[1]Հատված 6'!$D$9:$D$567,'[1]Հատված 3'!C120)</f>
        <v>2200</v>
      </c>
      <c r="F120" s="22" t="s">
        <v>4</v>
      </c>
    </row>
    <row r="121" spans="1:6" ht="39.75" customHeight="1" x14ac:dyDescent="0.25">
      <c r="A121" s="19">
        <v>4740</v>
      </c>
      <c r="B121" s="37" t="s">
        <v>191</v>
      </c>
      <c r="C121" s="3" t="s">
        <v>17</v>
      </c>
      <c r="D121" s="16">
        <f t="shared" si="1"/>
        <v>5000</v>
      </c>
      <c r="E121" s="16">
        <f>E122+E123</f>
        <v>5000</v>
      </c>
      <c r="F121" s="22" t="s">
        <v>4</v>
      </c>
    </row>
    <row r="122" spans="1:6" ht="26.25" customHeight="1" x14ac:dyDescent="0.25">
      <c r="A122" s="19">
        <v>4741</v>
      </c>
      <c r="B122" s="29" t="s">
        <v>192</v>
      </c>
      <c r="C122" s="24" t="s">
        <v>193</v>
      </c>
      <c r="D122" s="16">
        <f t="shared" si="1"/>
        <v>5000</v>
      </c>
      <c r="E122" s="16">
        <f>SUMIFS('[1]Հատված 6'!$H$9:$H$567,'[1]Հատված 6'!$D$9:$D$567,'[1]Հատված 3'!C122)</f>
        <v>5000</v>
      </c>
      <c r="F122" s="22" t="s">
        <v>4</v>
      </c>
    </row>
    <row r="123" spans="1:6" ht="26.25" customHeight="1" x14ac:dyDescent="0.25">
      <c r="A123" s="19">
        <v>4742</v>
      </c>
      <c r="B123" s="29" t="s">
        <v>194</v>
      </c>
      <c r="C123" s="24" t="s">
        <v>195</v>
      </c>
      <c r="D123" s="16">
        <f t="shared" si="1"/>
        <v>0</v>
      </c>
      <c r="E123" s="16">
        <f>SUMIFS('[1]Հատված 6'!$H$9:$H$567,'[1]Հատված 6'!$D$9:$D$567,'[1]Հատված 3'!C123)</f>
        <v>0</v>
      </c>
      <c r="F123" s="22" t="s">
        <v>4</v>
      </c>
    </row>
    <row r="124" spans="1:6" ht="54" customHeight="1" x14ac:dyDescent="0.25">
      <c r="A124" s="19">
        <v>4750</v>
      </c>
      <c r="B124" s="30" t="s">
        <v>196</v>
      </c>
      <c r="C124" s="3" t="s">
        <v>17</v>
      </c>
      <c r="D124" s="16">
        <f t="shared" si="1"/>
        <v>0</v>
      </c>
      <c r="E124" s="16">
        <f>E125</f>
        <v>0</v>
      </c>
      <c r="F124" s="22" t="s">
        <v>4</v>
      </c>
    </row>
    <row r="125" spans="1:6" ht="36.75" customHeight="1" x14ac:dyDescent="0.25">
      <c r="A125" s="19">
        <v>4751</v>
      </c>
      <c r="B125" s="29" t="s">
        <v>197</v>
      </c>
      <c r="C125" s="24" t="s">
        <v>198</v>
      </c>
      <c r="D125" s="16">
        <f t="shared" si="1"/>
        <v>0</v>
      </c>
      <c r="E125" s="16">
        <f>SUMIFS('[1]Հատված 6'!$H$9:$H$567,'[1]Հատված 6'!$D$9:$D$567,'[1]Հատված 3'!C125)</f>
        <v>0</v>
      </c>
      <c r="F125" s="22" t="s">
        <v>4</v>
      </c>
    </row>
    <row r="126" spans="1:6" ht="14.25" customHeight="1" x14ac:dyDescent="0.25">
      <c r="A126" s="19">
        <v>4760</v>
      </c>
      <c r="B126" s="37" t="s">
        <v>199</v>
      </c>
      <c r="C126" s="3" t="s">
        <v>17</v>
      </c>
      <c r="D126" s="16">
        <f t="shared" si="1"/>
        <v>0</v>
      </c>
      <c r="E126" s="16">
        <f>E127</f>
        <v>0</v>
      </c>
      <c r="F126" s="22" t="s">
        <v>4</v>
      </c>
    </row>
    <row r="127" spans="1:6" x14ac:dyDescent="0.25">
      <c r="A127" s="19">
        <v>4761</v>
      </c>
      <c r="B127" s="29" t="s">
        <v>200</v>
      </c>
      <c r="C127" s="24" t="s">
        <v>201</v>
      </c>
      <c r="D127" s="16">
        <f t="shared" si="1"/>
        <v>0</v>
      </c>
      <c r="E127" s="16">
        <f>SUMIFS('[1]Հատված 6'!$H$9:$H$567,'[1]Հատված 6'!$D$9:$D$567,'[1]Հատված 3'!C127)</f>
        <v>0</v>
      </c>
      <c r="F127" s="22" t="s">
        <v>4</v>
      </c>
    </row>
    <row r="128" spans="1:6" ht="35.25" customHeight="1" x14ac:dyDescent="0.25">
      <c r="A128" s="19">
        <v>4770</v>
      </c>
      <c r="B128" s="30" t="s">
        <v>202</v>
      </c>
      <c r="C128" s="3" t="s">
        <v>17</v>
      </c>
      <c r="D128" s="16">
        <f t="shared" si="1"/>
        <v>0</v>
      </c>
      <c r="E128" s="16">
        <f>E129</f>
        <v>0</v>
      </c>
      <c r="F128" s="16">
        <f>SUM(F129)</f>
        <v>0</v>
      </c>
    </row>
    <row r="129" spans="1:6" x14ac:dyDescent="0.25">
      <c r="A129" s="19">
        <v>4771</v>
      </c>
      <c r="B129" s="29" t="s">
        <v>203</v>
      </c>
      <c r="C129" s="24" t="s">
        <v>204</v>
      </c>
      <c r="D129" s="16">
        <f t="shared" si="1"/>
        <v>0</v>
      </c>
      <c r="E129" s="16">
        <f>SUMIFS('[1]Հատված 6'!$H$9:$H$567,'[1]Հատված 6'!$D$9:$D$567,'[1]Հատված 3'!C129)</f>
        <v>0</v>
      </c>
      <c r="F129" s="16">
        <v>0</v>
      </c>
    </row>
    <row r="130" spans="1:6" ht="27" customHeight="1" x14ac:dyDescent="0.25">
      <c r="A130" s="19">
        <v>4772</v>
      </c>
      <c r="B130" s="31" t="s">
        <v>205</v>
      </c>
      <c r="C130" s="3" t="s">
        <v>17</v>
      </c>
      <c r="D130" s="16">
        <f t="shared" si="1"/>
        <v>0</v>
      </c>
      <c r="E130" s="16">
        <v>0</v>
      </c>
      <c r="F130" s="16"/>
    </row>
    <row r="131" spans="1:6" s="6" customFormat="1" ht="27" customHeight="1" x14ac:dyDescent="0.25">
      <c r="A131" s="19">
        <v>5000</v>
      </c>
      <c r="B131" s="38" t="s">
        <v>206</v>
      </c>
      <c r="C131" s="3" t="s">
        <v>17</v>
      </c>
      <c r="D131" s="16">
        <f t="shared" si="1"/>
        <v>3061117.4</v>
      </c>
      <c r="E131" s="16">
        <v>0</v>
      </c>
      <c r="F131" s="16">
        <f>SUM(F132+F146+F151+F153)</f>
        <v>3061117.4</v>
      </c>
    </row>
    <row r="132" spans="1:6" ht="23.25" customHeight="1" x14ac:dyDescent="0.25">
      <c r="A132" s="19">
        <v>5100</v>
      </c>
      <c r="B132" s="29" t="s">
        <v>207</v>
      </c>
      <c r="C132" s="3" t="s">
        <v>17</v>
      </c>
      <c r="D132" s="16">
        <f t="shared" si="1"/>
        <v>3061117.4</v>
      </c>
      <c r="E132" s="16">
        <v>0</v>
      </c>
      <c r="F132" s="16">
        <f>SUM(F133+F137+F141+F158)</f>
        <v>3061117.4</v>
      </c>
    </row>
    <row r="133" spans="1:6" ht="13.5" customHeight="1" x14ac:dyDescent="0.25">
      <c r="A133" s="19">
        <v>5110</v>
      </c>
      <c r="B133" s="30" t="s">
        <v>208</v>
      </c>
      <c r="C133" s="3" t="s">
        <v>17</v>
      </c>
      <c r="D133" s="16">
        <f t="shared" si="1"/>
        <v>2899617.4</v>
      </c>
      <c r="E133" s="16">
        <v>0</v>
      </c>
      <c r="F133" s="16">
        <f>F134+F135+F136</f>
        <v>2899617.4</v>
      </c>
    </row>
    <row r="134" spans="1:6" x14ac:dyDescent="0.25">
      <c r="A134" s="19">
        <v>5111</v>
      </c>
      <c r="B134" s="29" t="s">
        <v>209</v>
      </c>
      <c r="C134" s="38" t="s">
        <v>210</v>
      </c>
      <c r="D134" s="16">
        <f t="shared" si="1"/>
        <v>0</v>
      </c>
      <c r="E134" s="16">
        <f>SUMIFS('[1]Հատված 6'!$H$9:$H$567,'[1]Հատված 6'!$D$9:$D$567,'[1]Հատված 3'!C134)</f>
        <v>0</v>
      </c>
      <c r="F134" s="16">
        <f>+SUMIFS('[1]Հատված 6'!$I$9:$I$567,'[1]Հատված 6'!$D$9:$D$567,'[1]Հատված 3'!C134)</f>
        <v>0</v>
      </c>
    </row>
    <row r="135" spans="1:6" x14ac:dyDescent="0.25">
      <c r="A135" s="19">
        <v>5112</v>
      </c>
      <c r="B135" s="29" t="s">
        <v>211</v>
      </c>
      <c r="C135" s="38" t="s">
        <v>212</v>
      </c>
      <c r="D135" s="16">
        <f t="shared" si="1"/>
        <v>1487370.9</v>
      </c>
      <c r="E135" s="16">
        <f>SUMIFS('[1]Հատված 6'!$H$9:$H$567,'[1]Հատված 6'!$D$9:$D$567,'[1]Հատված 3'!C135)</f>
        <v>0</v>
      </c>
      <c r="F135" s="16">
        <f>+SUMIFS('[1]Հատված 6'!$I$9:$I$567,'[1]Հատված 6'!$D$9:$D$567,'[1]Հատված 3'!C135)</f>
        <v>1487370.9</v>
      </c>
    </row>
    <row r="136" spans="1:6" x14ac:dyDescent="0.25">
      <c r="A136" s="19">
        <v>5113</v>
      </c>
      <c r="B136" s="29" t="s">
        <v>213</v>
      </c>
      <c r="C136" s="38" t="s">
        <v>214</v>
      </c>
      <c r="D136" s="16">
        <f t="shared" si="1"/>
        <v>1412246.5</v>
      </c>
      <c r="E136" s="16">
        <f>SUMIFS('[1]Հատված 6'!$H$9:$H$567,'[1]Հատված 6'!$D$9:$D$567,'[1]Հատված 3'!C136)</f>
        <v>0</v>
      </c>
      <c r="F136" s="16">
        <f>+SUMIFS('[1]Հատված 6'!$I$9:$I$567,'[1]Հատված 6'!$D$9:$D$567,'[1]Հատված 3'!C136)</f>
        <v>1412246.5</v>
      </c>
    </row>
    <row r="137" spans="1:6" ht="27" customHeight="1" x14ac:dyDescent="0.25">
      <c r="A137" s="19">
        <v>5120</v>
      </c>
      <c r="B137" s="30" t="s">
        <v>215</v>
      </c>
      <c r="C137" s="3" t="s">
        <v>17</v>
      </c>
      <c r="D137" s="16">
        <f t="shared" si="1"/>
        <v>76700</v>
      </c>
      <c r="E137" s="16">
        <v>0</v>
      </c>
      <c r="F137" s="16">
        <f>F138+F139+F140</f>
        <v>76700</v>
      </c>
    </row>
    <row r="138" spans="1:6" x14ac:dyDescent="0.25">
      <c r="A138" s="19">
        <v>5121</v>
      </c>
      <c r="B138" s="29" t="s">
        <v>216</v>
      </c>
      <c r="C138" s="38" t="s">
        <v>217</v>
      </c>
      <c r="D138" s="16">
        <f t="shared" ref="D138:D177" si="2">SUM(E138:F138)</f>
        <v>28000</v>
      </c>
      <c r="E138" s="16">
        <f>SUMIFS('[1]Հատված 6'!$H$9:$H$567,'[1]Հատված 6'!$D$9:$D$567,'[1]Հատված 3'!C138)</f>
        <v>0</v>
      </c>
      <c r="F138" s="16">
        <f>+SUMIFS('[1]Հատված 6'!$I$9:$I$567,'[1]Հատված 6'!$D$9:$D$567,'[1]Հատված 3'!C138)</f>
        <v>28000</v>
      </c>
    </row>
    <row r="139" spans="1:6" x14ac:dyDescent="0.25">
      <c r="A139" s="19">
        <v>5122</v>
      </c>
      <c r="B139" s="29" t="s">
        <v>218</v>
      </c>
      <c r="C139" s="38" t="s">
        <v>219</v>
      </c>
      <c r="D139" s="16">
        <f t="shared" si="2"/>
        <v>24200</v>
      </c>
      <c r="E139" s="16">
        <f>SUMIFS('[1]Հատված 6'!$H$9:$H$567,'[1]Հատված 6'!$D$9:$D$567,'[1]Հատված 3'!C139)</f>
        <v>0</v>
      </c>
      <c r="F139" s="16">
        <f>+SUMIFS('[1]Հատված 6'!$I$9:$I$567,'[1]Հատված 6'!$D$9:$D$567,'[1]Հատված 3'!C139)</f>
        <v>24200</v>
      </c>
    </row>
    <row r="140" spans="1:6" x14ac:dyDescent="0.25">
      <c r="A140" s="19">
        <v>5123</v>
      </c>
      <c r="B140" s="29" t="s">
        <v>220</v>
      </c>
      <c r="C140" s="38" t="s">
        <v>221</v>
      </c>
      <c r="D140" s="16">
        <f t="shared" si="2"/>
        <v>24500</v>
      </c>
      <c r="E140" s="16">
        <f>SUMIFS('[1]Հատված 6'!$H$9:$H$567,'[1]Հատված 6'!$D$9:$D$567,'[1]Հատված 3'!C140)</f>
        <v>0</v>
      </c>
      <c r="F140" s="16">
        <f>+SUMIFS('[1]Հատված 6'!$I$9:$I$567,'[1]Հատված 6'!$D$9:$D$567,'[1]Հատված 3'!C140)</f>
        <v>24500</v>
      </c>
    </row>
    <row r="141" spans="1:6" ht="15" customHeight="1" x14ac:dyDescent="0.25">
      <c r="A141" s="19">
        <v>5130</v>
      </c>
      <c r="B141" s="30" t="s">
        <v>222</v>
      </c>
      <c r="C141" s="3" t="s">
        <v>17</v>
      </c>
      <c r="D141" s="16">
        <f t="shared" si="2"/>
        <v>76800</v>
      </c>
      <c r="E141" s="16">
        <v>0</v>
      </c>
      <c r="F141" s="16">
        <f>F142+F143+F144+F145</f>
        <v>76800</v>
      </c>
    </row>
    <row r="142" spans="1:6" x14ac:dyDescent="0.25">
      <c r="A142" s="19">
        <v>5131</v>
      </c>
      <c r="B142" s="29" t="s">
        <v>223</v>
      </c>
      <c r="C142" s="38" t="s">
        <v>224</v>
      </c>
      <c r="D142" s="16">
        <f t="shared" si="2"/>
        <v>0</v>
      </c>
      <c r="E142" s="16">
        <f>SUMIFS('[1]Հատված 6'!$H$9:$H$567,'[1]Հատված 6'!$D$9:$D$567,'[1]Հատված 3'!C142)</f>
        <v>0</v>
      </c>
      <c r="F142" s="16">
        <f>+SUMIFS('[1]Հատված 6'!$I$9:$I$567,'[1]Հատված 6'!$D$9:$D$567,'[1]Հատված 3'!C142)</f>
        <v>0</v>
      </c>
    </row>
    <row r="143" spans="1:6" x14ac:dyDescent="0.25">
      <c r="A143" s="19">
        <v>5132</v>
      </c>
      <c r="B143" s="29" t="s">
        <v>225</v>
      </c>
      <c r="C143" s="38" t="s">
        <v>226</v>
      </c>
      <c r="D143" s="16">
        <f t="shared" si="2"/>
        <v>1000</v>
      </c>
      <c r="E143" s="16">
        <f>SUMIFS('[1]Հատված 6'!$H$9:$H$567,'[1]Հատված 6'!$D$9:$D$567,'[1]Հատված 3'!C143)</f>
        <v>0</v>
      </c>
      <c r="F143" s="16">
        <f>+SUMIFS('[1]Հատված 6'!$I$9:$I$567,'[1]Հատված 6'!$D$9:$D$567,'[1]Հատված 3'!C143)</f>
        <v>1000</v>
      </c>
    </row>
    <row r="144" spans="1:6" ht="13.5" customHeight="1" x14ac:dyDescent="0.25">
      <c r="A144" s="19">
        <v>5133</v>
      </c>
      <c r="B144" s="29" t="s">
        <v>227</v>
      </c>
      <c r="C144" s="38" t="s">
        <v>228</v>
      </c>
      <c r="D144" s="16">
        <f t="shared" si="2"/>
        <v>0</v>
      </c>
      <c r="E144" s="16">
        <f>SUMIFS('[1]Հատված 6'!$H$9:$H$567,'[1]Հատված 6'!$D$9:$D$567,'[1]Հատված 3'!C144)</f>
        <v>0</v>
      </c>
      <c r="F144" s="16">
        <f>+SUMIFS('[1]Հատված 6'!$I$9:$I$567,'[1]Հատված 6'!$D$9:$D$567,'[1]Հատված 3'!C144)</f>
        <v>0</v>
      </c>
    </row>
    <row r="145" spans="1:6" x14ac:dyDescent="0.25">
      <c r="A145" s="19">
        <v>5134</v>
      </c>
      <c r="B145" s="29" t="s">
        <v>229</v>
      </c>
      <c r="C145" s="38" t="s">
        <v>230</v>
      </c>
      <c r="D145" s="16">
        <f t="shared" si="2"/>
        <v>75800</v>
      </c>
      <c r="E145" s="16">
        <f>SUMIFS('[1]Հատված 6'!$H$9:$H$567,'[1]Հատված 6'!$D$9:$D$567,'[1]Հատված 3'!C145)</f>
        <v>0</v>
      </c>
      <c r="F145" s="16">
        <f>+SUMIFS('[1]Հատված 6'!$I$9:$I$567,'[1]Հատված 6'!$D$9:$D$567,'[1]Հատված 3'!C145)</f>
        <v>75800</v>
      </c>
    </row>
    <row r="146" spans="1:6" ht="12.75" customHeight="1" x14ac:dyDescent="0.25">
      <c r="A146" s="19">
        <v>5200</v>
      </c>
      <c r="B146" s="30" t="s">
        <v>231</v>
      </c>
      <c r="C146" s="3" t="s">
        <v>17</v>
      </c>
      <c r="D146" s="16">
        <f t="shared" si="2"/>
        <v>0</v>
      </c>
      <c r="E146" s="16">
        <v>0</v>
      </c>
      <c r="F146" s="16">
        <f>F147+F148+F149+F150</f>
        <v>0</v>
      </c>
    </row>
    <row r="147" spans="1:6" x14ac:dyDescent="0.25">
      <c r="A147" s="19">
        <v>5211</v>
      </c>
      <c r="B147" s="29" t="s">
        <v>232</v>
      </c>
      <c r="C147" s="38" t="s">
        <v>233</v>
      </c>
      <c r="D147" s="16">
        <f t="shared" si="2"/>
        <v>0</v>
      </c>
      <c r="E147" s="16">
        <f>SUMIFS('[1]Հատված 6'!$H$9:$H$567,'[1]Հատված 6'!$D$9:$D$567,'[1]Հատված 3'!C147)</f>
        <v>0</v>
      </c>
      <c r="F147" s="16">
        <f>+SUMIFS('[1]Հատված 6'!$I$9:$I$567,'[1]Հատված 6'!$D$9:$D$567,'[1]Հատված 3'!C147)</f>
        <v>0</v>
      </c>
    </row>
    <row r="148" spans="1:6" x14ac:dyDescent="0.25">
      <c r="A148" s="19">
        <v>5221</v>
      </c>
      <c r="B148" s="29" t="s">
        <v>234</v>
      </c>
      <c r="C148" s="38" t="s">
        <v>235</v>
      </c>
      <c r="D148" s="16">
        <f t="shared" si="2"/>
        <v>0</v>
      </c>
      <c r="E148" s="16">
        <f>SUMIFS('[1]Հատված 6'!$H$9:$H$567,'[1]Հատված 6'!$D$9:$D$567,'[1]Հատված 3'!C148)</f>
        <v>0</v>
      </c>
      <c r="F148" s="16">
        <f>+SUMIFS('[1]Հատված 6'!$I$9:$I$567,'[1]Հատված 6'!$D$9:$D$567,'[1]Հատված 3'!C148)</f>
        <v>0</v>
      </c>
    </row>
    <row r="149" spans="1:6" ht="24.75" customHeight="1" x14ac:dyDescent="0.25">
      <c r="A149" s="19">
        <v>5231</v>
      </c>
      <c r="B149" s="29" t="s">
        <v>236</v>
      </c>
      <c r="C149" s="38" t="s">
        <v>237</v>
      </c>
      <c r="D149" s="16">
        <f t="shared" si="2"/>
        <v>0</v>
      </c>
      <c r="E149" s="16">
        <f>SUMIFS('[1]Հատված 6'!$H$9:$H$567,'[1]Հատված 6'!$D$9:$D$567,'[1]Հատված 3'!C149)</f>
        <v>0</v>
      </c>
      <c r="F149" s="16">
        <f>+SUMIFS('[1]Հատված 6'!$I$9:$I$567,'[1]Հատված 6'!$D$9:$D$567,'[1]Հատված 3'!C149)</f>
        <v>0</v>
      </c>
    </row>
    <row r="150" spans="1:6" ht="14.25" customHeight="1" x14ac:dyDescent="0.25">
      <c r="A150" s="19">
        <v>5241</v>
      </c>
      <c r="B150" s="29" t="s">
        <v>238</v>
      </c>
      <c r="C150" s="38" t="s">
        <v>239</v>
      </c>
      <c r="D150" s="16">
        <f t="shared" si="2"/>
        <v>0</v>
      </c>
      <c r="E150" s="16">
        <f>SUMIFS('[1]Հատված 6'!$H$9:$H$567,'[1]Հատված 6'!$D$9:$D$567,'[1]Հատված 3'!C150)</f>
        <v>0</v>
      </c>
      <c r="F150" s="16">
        <f>+SUMIFS('[1]Հատված 6'!$I$9:$I$567,'[1]Հատված 6'!$D$9:$D$567,'[1]Հատված 3'!C150)</f>
        <v>0</v>
      </c>
    </row>
    <row r="151" spans="1:6" ht="15" customHeight="1" x14ac:dyDescent="0.25">
      <c r="A151" s="19">
        <v>5300</v>
      </c>
      <c r="B151" s="30" t="s">
        <v>240</v>
      </c>
      <c r="C151" s="3" t="s">
        <v>17</v>
      </c>
      <c r="D151" s="16">
        <f t="shared" si="2"/>
        <v>0</v>
      </c>
      <c r="E151" s="16">
        <v>0</v>
      </c>
      <c r="F151" s="16">
        <f>F152</f>
        <v>0</v>
      </c>
    </row>
    <row r="152" spans="1:6" x14ac:dyDescent="0.25">
      <c r="A152" s="19">
        <v>5311</v>
      </c>
      <c r="B152" s="29" t="s">
        <v>241</v>
      </c>
      <c r="C152" s="38" t="s">
        <v>242</v>
      </c>
      <c r="D152" s="16">
        <f t="shared" si="2"/>
        <v>0</v>
      </c>
      <c r="E152" s="16">
        <f>SUMIFS('[1]Հատված 6'!$H$9:$H$567,'[1]Հատված 6'!$D$9:$D$567,'[1]Հատված 3'!C152)</f>
        <v>0</v>
      </c>
      <c r="F152" s="16">
        <f>+SUMIFS('[1]Հատված 6'!$I$9:$I$567,'[1]Հատված 6'!$D$9:$D$567,'[1]Հատված 3'!C152)</f>
        <v>0</v>
      </c>
    </row>
    <row r="153" spans="1:6" ht="15" customHeight="1" x14ac:dyDescent="0.25">
      <c r="A153" s="19">
        <v>5400</v>
      </c>
      <c r="B153" s="30" t="s">
        <v>243</v>
      </c>
      <c r="C153" s="3" t="s">
        <v>17</v>
      </c>
      <c r="D153" s="16">
        <f t="shared" si="2"/>
        <v>0</v>
      </c>
      <c r="E153" s="16">
        <v>0</v>
      </c>
      <c r="F153" s="16">
        <f>F154+F155+F156+F157</f>
        <v>0</v>
      </c>
    </row>
    <row r="154" spans="1:6" x14ac:dyDescent="0.25">
      <c r="A154" s="19">
        <v>5411</v>
      </c>
      <c r="B154" s="29" t="s">
        <v>244</v>
      </c>
      <c r="C154" s="38" t="s">
        <v>245</v>
      </c>
      <c r="D154" s="16">
        <f t="shared" si="2"/>
        <v>0</v>
      </c>
      <c r="E154" s="16">
        <f>SUMIFS('[1]Հատված 6'!$H$9:$H$567,'[1]Հատված 6'!$D$9:$D$567,'[1]Հատված 3'!C154)</f>
        <v>0</v>
      </c>
      <c r="F154" s="16">
        <f>+SUMIFS('[1]Հատված 6'!$I$9:$I$567,'[1]Հատված 6'!$D$9:$D$567,'[1]Հատված 3'!C154)</f>
        <v>0</v>
      </c>
    </row>
    <row r="155" spans="1:6" x14ac:dyDescent="0.25">
      <c r="A155" s="19">
        <v>5421</v>
      </c>
      <c r="B155" s="29" t="s">
        <v>246</v>
      </c>
      <c r="C155" s="38" t="s">
        <v>247</v>
      </c>
      <c r="D155" s="16">
        <f t="shared" si="2"/>
        <v>0</v>
      </c>
      <c r="E155" s="16">
        <f>SUMIFS('[1]Հատված 6'!$H$9:$H$567,'[1]Հատված 6'!$D$9:$D$567,'[1]Հատված 3'!C155)</f>
        <v>0</v>
      </c>
      <c r="F155" s="16">
        <f>+SUMIFS('[1]Հատված 6'!$I$9:$I$567,'[1]Հատված 6'!$D$9:$D$567,'[1]Հատված 3'!C155)</f>
        <v>0</v>
      </c>
    </row>
    <row r="156" spans="1:6" x14ac:dyDescent="0.25">
      <c r="A156" s="19">
        <v>5431</v>
      </c>
      <c r="B156" s="29" t="s">
        <v>248</v>
      </c>
      <c r="C156" s="38" t="s">
        <v>249</v>
      </c>
      <c r="D156" s="16">
        <f t="shared" si="2"/>
        <v>0</v>
      </c>
      <c r="E156" s="16">
        <f>SUMIFS('[1]Հատված 6'!$H$9:$H$567,'[1]Հատված 6'!$D$9:$D$567,'[1]Հատված 3'!C156)</f>
        <v>0</v>
      </c>
      <c r="F156" s="16">
        <f>+SUMIFS('[1]Հատված 6'!$I$9:$I$567,'[1]Հատված 6'!$D$9:$D$567,'[1]Հատված 3'!C156)</f>
        <v>0</v>
      </c>
    </row>
    <row r="157" spans="1:6" x14ac:dyDescent="0.25">
      <c r="A157" s="19">
        <v>5441</v>
      </c>
      <c r="B157" s="39" t="s">
        <v>250</v>
      </c>
      <c r="C157" s="38" t="s">
        <v>251</v>
      </c>
      <c r="D157" s="16">
        <f t="shared" si="2"/>
        <v>0</v>
      </c>
      <c r="E157" s="16">
        <f>SUMIFS('[1]Հատված 6'!$H$9:$H$567,'[1]Հատված 6'!$D$9:$D$567,'[1]Հատված 3'!C157)</f>
        <v>0</v>
      </c>
      <c r="F157" s="16">
        <f>+SUMIFS('[1]Հատված 6'!$I$9:$I$567,'[1]Հատված 6'!$D$9:$D$567,'[1]Հատված 3'!C157)</f>
        <v>0</v>
      </c>
    </row>
    <row r="158" spans="1:6" ht="25.5" x14ac:dyDescent="0.25">
      <c r="A158" s="19">
        <v>5500</v>
      </c>
      <c r="B158" s="39" t="s">
        <v>252</v>
      </c>
      <c r="C158" s="3" t="s">
        <v>17</v>
      </c>
      <c r="D158" s="16">
        <f t="shared" si="2"/>
        <v>8000</v>
      </c>
      <c r="E158" s="16">
        <v>0</v>
      </c>
      <c r="F158" s="16">
        <f>F159</f>
        <v>8000</v>
      </c>
    </row>
    <row r="159" spans="1:6" ht="25.5" x14ac:dyDescent="0.25">
      <c r="A159" s="19">
        <v>5511</v>
      </c>
      <c r="B159" s="39" t="s">
        <v>253</v>
      </c>
      <c r="C159" s="38" t="s">
        <v>254</v>
      </c>
      <c r="D159" s="16">
        <f t="shared" si="2"/>
        <v>8000</v>
      </c>
      <c r="E159" s="16">
        <f>SUMIFS('[1]Հատված 6'!$H$9:$H$567,'[1]Հատված 6'!$D$9:$D$567,'[1]Հատված 3'!C159)</f>
        <v>0</v>
      </c>
      <c r="F159" s="16">
        <f>+SUMIFS('[1]Հատված 6'!$I$9:$I$567,'[1]Հատված 6'!$D$9:$D$567,'[1]Հատված 3'!C159)</f>
        <v>8000</v>
      </c>
    </row>
    <row r="160" spans="1:6" s="41" customFormat="1" ht="27.75" customHeight="1" x14ac:dyDescent="0.25">
      <c r="A160" s="40" t="s">
        <v>255</v>
      </c>
      <c r="B160" s="23" t="s">
        <v>256</v>
      </c>
      <c r="C160" s="40" t="s">
        <v>17</v>
      </c>
      <c r="D160" s="16">
        <f t="shared" si="2"/>
        <v>-200000</v>
      </c>
      <c r="E160" s="16">
        <v>0</v>
      </c>
      <c r="F160" s="16">
        <f>F161+F165+F171+F173</f>
        <v>-200000</v>
      </c>
    </row>
    <row r="161" spans="1:6" ht="27.75" customHeight="1" x14ac:dyDescent="0.25">
      <c r="A161" s="5" t="s">
        <v>257</v>
      </c>
      <c r="B161" s="23" t="s">
        <v>258</v>
      </c>
      <c r="C161" s="3" t="s">
        <v>17</v>
      </c>
      <c r="D161" s="16">
        <f t="shared" si="2"/>
        <v>0</v>
      </c>
      <c r="E161" s="16">
        <v>0</v>
      </c>
      <c r="F161" s="16">
        <f>F162+F163+F164</f>
        <v>0</v>
      </c>
    </row>
    <row r="162" spans="1:6" ht="14.25" customHeight="1" x14ac:dyDescent="0.25">
      <c r="A162" s="5" t="s">
        <v>259</v>
      </c>
      <c r="B162" s="25" t="s">
        <v>260</v>
      </c>
      <c r="C162" s="42" t="s">
        <v>261</v>
      </c>
      <c r="D162" s="16">
        <f t="shared" si="2"/>
        <v>0</v>
      </c>
      <c r="E162" s="16">
        <f>SUMIFS('[1]Հատված 6'!$H$9:$H$567,'[1]Հատված 6'!$D$9:$D$567,'[1]Հատված 3'!C162)</f>
        <v>0</v>
      </c>
      <c r="F162" s="16">
        <f>+SUMIFS('[1]Հատված 6'!$I$9:$I$567,'[1]Հատված 6'!$D$9:$D$567,'[1]Հատված 3'!C162)</f>
        <v>0</v>
      </c>
    </row>
    <row r="163" spans="1:6" s="43" customFormat="1" ht="15" customHeight="1" x14ac:dyDescent="0.25">
      <c r="A163" s="5" t="s">
        <v>262</v>
      </c>
      <c r="B163" s="25" t="s">
        <v>263</v>
      </c>
      <c r="C163" s="42" t="s">
        <v>264</v>
      </c>
      <c r="D163" s="16">
        <f t="shared" si="2"/>
        <v>0</v>
      </c>
      <c r="E163" s="16">
        <f>SUMIFS('[1]Հատված 6'!$H$9:$H$567,'[1]Հատված 6'!$D$9:$D$567,'[1]Հատված 3'!C163)</f>
        <v>0</v>
      </c>
      <c r="F163" s="16">
        <f>+SUMIFS('[1]Հատված 6'!$I$9:$I$567,'[1]Հատված 6'!$D$9:$D$567,'[1]Հատված 3'!C163)</f>
        <v>0</v>
      </c>
    </row>
    <row r="164" spans="1:6" x14ac:dyDescent="0.25">
      <c r="A164" s="44" t="s">
        <v>265</v>
      </c>
      <c r="B164" s="25" t="s">
        <v>266</v>
      </c>
      <c r="C164" s="42" t="s">
        <v>267</v>
      </c>
      <c r="D164" s="16">
        <f t="shared" si="2"/>
        <v>0</v>
      </c>
      <c r="E164" s="16">
        <f>SUMIFS('[1]Հատված 6'!$H$9:$H$567,'[1]Հատված 6'!$D$9:$D$567,'[1]Հատված 3'!C164)</f>
        <v>0</v>
      </c>
      <c r="F164" s="16">
        <f>+SUMIFS('[1]Հատված 6'!$I$9:$I$567,'[1]Հատված 6'!$D$9:$D$567,'[1]Հատված 3'!C164)</f>
        <v>0</v>
      </c>
    </row>
    <row r="165" spans="1:6" ht="27" customHeight="1" x14ac:dyDescent="0.25">
      <c r="A165" s="44" t="s">
        <v>268</v>
      </c>
      <c r="B165" s="23" t="s">
        <v>269</v>
      </c>
      <c r="C165" s="3" t="s">
        <v>17</v>
      </c>
      <c r="D165" s="16">
        <f t="shared" si="2"/>
        <v>0</v>
      </c>
      <c r="E165" s="16">
        <v>0</v>
      </c>
      <c r="F165" s="16">
        <f>F166+F167</f>
        <v>0</v>
      </c>
    </row>
    <row r="166" spans="1:6" ht="25.5" x14ac:dyDescent="0.25">
      <c r="A166" s="44" t="s">
        <v>270</v>
      </c>
      <c r="B166" s="25" t="s">
        <v>271</v>
      </c>
      <c r="C166" s="45" t="s">
        <v>272</v>
      </c>
      <c r="D166" s="16">
        <f t="shared" si="2"/>
        <v>0</v>
      </c>
      <c r="E166" s="16">
        <f>SUMIFS('[1]Հատված 6'!$H$9:$H$567,'[1]Հատված 6'!$D$9:$D$567,'[1]Հատված 3'!C166)</f>
        <v>0</v>
      </c>
      <c r="F166" s="16">
        <f>+SUMIFS('[1]Հատված 6'!$I$9:$I$567,'[1]Հատված 6'!$D$9:$D$567,'[1]Հատված 3'!C166)</f>
        <v>0</v>
      </c>
    </row>
    <row r="167" spans="1:6" ht="24" customHeight="1" x14ac:dyDescent="0.25">
      <c r="A167" s="44" t="s">
        <v>273</v>
      </c>
      <c r="B167" s="25" t="s">
        <v>274</v>
      </c>
      <c r="C167" s="3" t="s">
        <v>17</v>
      </c>
      <c r="D167" s="16">
        <f t="shared" si="2"/>
        <v>0</v>
      </c>
      <c r="E167" s="16">
        <v>0</v>
      </c>
      <c r="F167" s="16">
        <f>F168+F169+F170</f>
        <v>0</v>
      </c>
    </row>
    <row r="168" spans="1:6" ht="14.25" customHeight="1" x14ac:dyDescent="0.25">
      <c r="A168" s="44" t="s">
        <v>275</v>
      </c>
      <c r="B168" s="46" t="s">
        <v>276</v>
      </c>
      <c r="C168" s="42" t="s">
        <v>277</v>
      </c>
      <c r="D168" s="16">
        <f t="shared" si="2"/>
        <v>0</v>
      </c>
      <c r="E168" s="16">
        <f>SUMIFS('[1]Հատված 6'!$H$9:$H$567,'[1]Հատված 6'!$D$9:$D$567,'[1]Հատված 3'!C168)</f>
        <v>0</v>
      </c>
      <c r="F168" s="16">
        <f>+SUMIFS('[1]Հատված 6'!$I$9:$I$567,'[1]Հատված 6'!$D$9:$D$567,'[1]Հատված 3'!C168)</f>
        <v>0</v>
      </c>
    </row>
    <row r="169" spans="1:6" x14ac:dyDescent="0.25">
      <c r="A169" s="47" t="s">
        <v>278</v>
      </c>
      <c r="B169" s="46" t="s">
        <v>279</v>
      </c>
      <c r="C169" s="45" t="s">
        <v>280</v>
      </c>
      <c r="D169" s="16">
        <f t="shared" si="2"/>
        <v>0</v>
      </c>
      <c r="E169" s="16">
        <f>SUMIFS('[1]Հատված 6'!$H$9:$H$567,'[1]Հատված 6'!$D$9:$D$567,'[1]Հատված 3'!C169)</f>
        <v>0</v>
      </c>
      <c r="F169" s="16">
        <f>+SUMIFS('[1]Հատված 6'!$I$9:$I$567,'[1]Հատված 6'!$D$9:$D$567,'[1]Հատված 3'!C169)</f>
        <v>0</v>
      </c>
    </row>
    <row r="170" spans="1:6" x14ac:dyDescent="0.25">
      <c r="A170" s="44" t="s">
        <v>281</v>
      </c>
      <c r="B170" s="32" t="s">
        <v>282</v>
      </c>
      <c r="C170" s="45" t="s">
        <v>283</v>
      </c>
      <c r="D170" s="16">
        <f t="shared" si="2"/>
        <v>0</v>
      </c>
      <c r="E170" s="16">
        <f>SUMIFS('[1]Հատված 6'!$H$9:$H$567,'[1]Հատված 6'!$D$9:$D$567,'[1]Հատված 3'!C170)</f>
        <v>0</v>
      </c>
      <c r="F170" s="16">
        <f>+SUMIFS('[1]Հատված 6'!$I$9:$I$567,'[1]Հատված 6'!$D$9:$D$567,'[1]Հատված 3'!C170)</f>
        <v>0</v>
      </c>
    </row>
    <row r="171" spans="1:6" ht="27" customHeight="1" x14ac:dyDescent="0.25">
      <c r="A171" s="44" t="s">
        <v>284</v>
      </c>
      <c r="B171" s="23" t="s">
        <v>285</v>
      </c>
      <c r="C171" s="3" t="s">
        <v>17</v>
      </c>
      <c r="D171" s="16">
        <f t="shared" si="2"/>
        <v>0</v>
      </c>
      <c r="E171" s="16">
        <v>0</v>
      </c>
      <c r="F171" s="16">
        <f>F172</f>
        <v>0</v>
      </c>
    </row>
    <row r="172" spans="1:6" x14ac:dyDescent="0.25">
      <c r="A172" s="47" t="s">
        <v>286</v>
      </c>
      <c r="B172" s="25" t="s">
        <v>287</v>
      </c>
      <c r="C172" s="48" t="s">
        <v>288</v>
      </c>
      <c r="D172" s="16">
        <f t="shared" si="2"/>
        <v>0</v>
      </c>
      <c r="E172" s="16">
        <f>SUMIFS('[1]Հատված 6'!$H$9:$H$567,'[1]Հատված 6'!$D$9:$D$567,'[1]Հատված 3'!C172)</f>
        <v>0</v>
      </c>
      <c r="F172" s="16">
        <f>+SUMIFS('[1]Հատված 6'!$I$9:$I$567,'[1]Հատված 6'!$D$9:$D$567,'[1]Հատված 3'!C172)</f>
        <v>0</v>
      </c>
    </row>
    <row r="173" spans="1:6" ht="26.25" customHeight="1" x14ac:dyDescent="0.25">
      <c r="A173" s="44" t="s">
        <v>289</v>
      </c>
      <c r="B173" s="23" t="s">
        <v>290</v>
      </c>
      <c r="C173" s="3" t="s">
        <v>17</v>
      </c>
      <c r="D173" s="16">
        <f t="shared" si="2"/>
        <v>-200000</v>
      </c>
      <c r="E173" s="16">
        <v>0</v>
      </c>
      <c r="F173" s="16">
        <f>F174+F175+F176+F177</f>
        <v>-200000</v>
      </c>
    </row>
    <row r="174" spans="1:6" x14ac:dyDescent="0.25">
      <c r="A174" s="44" t="s">
        <v>291</v>
      </c>
      <c r="B174" s="25" t="s">
        <v>292</v>
      </c>
      <c r="C174" s="42" t="s">
        <v>293</v>
      </c>
      <c r="D174" s="16">
        <f t="shared" si="2"/>
        <v>-200000</v>
      </c>
      <c r="E174" s="16">
        <f>SUMIFS('[1]Հատված 6'!$H$9:$H$567,'[1]Հատված 6'!$D$9:$D$567,'[1]Հատված 3'!C174)</f>
        <v>0</v>
      </c>
      <c r="F174" s="16">
        <f>+SUMIFS('[1]Հատված 6'!$I$9:$I$567,'[1]Հատված 6'!$D$9:$D$567,'[1]Հատված 3'!C174)</f>
        <v>-200000</v>
      </c>
    </row>
    <row r="175" spans="1:6" ht="13.5" customHeight="1" x14ac:dyDescent="0.25">
      <c r="A175" s="47" t="s">
        <v>294</v>
      </c>
      <c r="B175" s="25" t="s">
        <v>295</v>
      </c>
      <c r="C175" s="48" t="s">
        <v>296</v>
      </c>
      <c r="D175" s="16">
        <f t="shared" si="2"/>
        <v>0</v>
      </c>
      <c r="E175" s="16">
        <f>SUMIFS('[1]Հատված 6'!$H$9:$H$567,'[1]Հատված 6'!$D$9:$D$567,'[1]Հատված 3'!C175)</f>
        <v>0</v>
      </c>
      <c r="F175" s="16">
        <f>+SUMIFS('[1]Հատված 6'!$I$9:$I$567,'[1]Հատված 6'!$D$9:$D$567,'[1]Հատված 3'!C175)</f>
        <v>0</v>
      </c>
    </row>
    <row r="176" spans="1:6" ht="26.25" customHeight="1" x14ac:dyDescent="0.25">
      <c r="A176" s="44" t="s">
        <v>297</v>
      </c>
      <c r="B176" s="25" t="s">
        <v>298</v>
      </c>
      <c r="C176" s="45" t="s">
        <v>299</v>
      </c>
      <c r="D176" s="16">
        <f t="shared" si="2"/>
        <v>0</v>
      </c>
      <c r="E176" s="16">
        <f>SUMIFS('[1]Հատված 6'!$H$9:$H$567,'[1]Հատված 6'!$D$9:$D$567,'[1]Հատված 3'!C176)</f>
        <v>0</v>
      </c>
      <c r="F176" s="16">
        <f>+SUMIFS('[1]Հատված 6'!$I$9:$I$567,'[1]Հատված 6'!$D$9:$D$567,'[1]Հատված 3'!C176)</f>
        <v>0</v>
      </c>
    </row>
    <row r="177" spans="1:6" ht="25.5" x14ac:dyDescent="0.25">
      <c r="A177" s="44" t="s">
        <v>300</v>
      </c>
      <c r="B177" s="25" t="s">
        <v>301</v>
      </c>
      <c r="C177" s="45" t="s">
        <v>302</v>
      </c>
      <c r="D177" s="16">
        <f t="shared" si="2"/>
        <v>0</v>
      </c>
      <c r="E177" s="16">
        <f>SUMIFS('[1]Հատված 6'!$H$9:$H$567,'[1]Հատված 6'!$D$9:$D$567,'[1]Հատված 3'!C177)</f>
        <v>0</v>
      </c>
      <c r="F177" s="16">
        <f>+SUMIFS('[1]Հատված 6'!$I$9:$I$567,'[1]Հատված 6'!$D$9:$D$567,'[1]Հատված 3'!C177)</f>
        <v>0</v>
      </c>
    </row>
    <row r="178" spans="1:6" s="52" customFormat="1" ht="14.25" x14ac:dyDescent="0.25">
      <c r="A178" s="49"/>
      <c r="B178" s="50"/>
      <c r="C178" s="51"/>
      <c r="E178" s="53"/>
    </row>
    <row r="179" spans="1:6" s="52" customFormat="1" x14ac:dyDescent="0.25">
      <c r="C179" s="54"/>
    </row>
    <row r="180" spans="1:6" s="52" customFormat="1" x14ac:dyDescent="0.25">
      <c r="C180" s="54"/>
    </row>
    <row r="181" spans="1:6" s="52" customFormat="1" x14ac:dyDescent="0.25">
      <c r="C181" s="54"/>
    </row>
    <row r="182" spans="1:6" s="52" customFormat="1" x14ac:dyDescent="0.25">
      <c r="C182" s="54"/>
    </row>
    <row r="183" spans="1:6" s="52" customFormat="1" x14ac:dyDescent="0.25">
      <c r="C183" s="54"/>
    </row>
    <row r="184" spans="1:6" s="52" customFormat="1" x14ac:dyDescent="0.25">
      <c r="C184" s="54"/>
    </row>
    <row r="185" spans="1:6" s="52" customFormat="1" x14ac:dyDescent="0.25">
      <c r="C185" s="54"/>
    </row>
    <row r="186" spans="1:6" s="52" customFormat="1" x14ac:dyDescent="0.25">
      <c r="C186" s="54"/>
    </row>
    <row r="187" spans="1:6" s="52" customFormat="1" x14ac:dyDescent="0.25">
      <c r="C187" s="54"/>
    </row>
    <row r="188" spans="1:6" s="52" customFormat="1" x14ac:dyDescent="0.25">
      <c r="C188" s="54"/>
    </row>
    <row r="189" spans="1:6" s="52" customFormat="1" x14ac:dyDescent="0.25">
      <c r="C189" s="54"/>
    </row>
    <row r="190" spans="1:6" s="52" customFormat="1" x14ac:dyDescent="0.25">
      <c r="C190" s="54"/>
    </row>
    <row r="191" spans="1:6" s="52" customFormat="1" x14ac:dyDescent="0.25">
      <c r="C191" s="54"/>
    </row>
    <row r="192" spans="1:6" s="52" customFormat="1" x14ac:dyDescent="0.25">
      <c r="C192" s="54"/>
    </row>
    <row r="193" spans="3:3" s="52" customFormat="1" x14ac:dyDescent="0.25">
      <c r="C193" s="54"/>
    </row>
    <row r="194" spans="3:3" s="52" customFormat="1" x14ac:dyDescent="0.25">
      <c r="C194" s="54"/>
    </row>
    <row r="195" spans="3:3" s="52" customFormat="1" x14ac:dyDescent="0.25">
      <c r="C195" s="54"/>
    </row>
    <row r="196" spans="3:3" s="52" customFormat="1" x14ac:dyDescent="0.25">
      <c r="C196" s="54"/>
    </row>
    <row r="197" spans="3:3" s="52" customFormat="1" x14ac:dyDescent="0.25">
      <c r="C197" s="54"/>
    </row>
    <row r="198" spans="3:3" s="52" customFormat="1" x14ac:dyDescent="0.25">
      <c r="C198" s="54"/>
    </row>
    <row r="199" spans="3:3" s="52" customFormat="1" x14ac:dyDescent="0.25">
      <c r="C199" s="54"/>
    </row>
    <row r="200" spans="3:3" s="52" customFormat="1" x14ac:dyDescent="0.25">
      <c r="C200" s="54"/>
    </row>
    <row r="201" spans="3:3" s="52" customFormat="1" x14ac:dyDescent="0.25">
      <c r="C201" s="54"/>
    </row>
    <row r="202" spans="3:3" s="52" customFormat="1" x14ac:dyDescent="0.25">
      <c r="C202" s="54"/>
    </row>
    <row r="203" spans="3:3" s="52" customFormat="1" x14ac:dyDescent="0.25">
      <c r="C203" s="54"/>
    </row>
    <row r="204" spans="3:3" s="52" customFormat="1" x14ac:dyDescent="0.25">
      <c r="C204" s="54"/>
    </row>
    <row r="205" spans="3:3" s="52" customFormat="1" x14ac:dyDescent="0.25">
      <c r="C205" s="54"/>
    </row>
    <row r="206" spans="3:3" s="52" customFormat="1" x14ac:dyDescent="0.25">
      <c r="C206" s="54"/>
    </row>
    <row r="207" spans="3:3" s="52" customFormat="1" x14ac:dyDescent="0.25">
      <c r="C207" s="54"/>
    </row>
    <row r="208" spans="3:3" s="52" customFormat="1" x14ac:dyDescent="0.25">
      <c r="C208" s="54"/>
    </row>
    <row r="209" spans="3:3" s="52" customFormat="1" x14ac:dyDescent="0.25">
      <c r="C209" s="54"/>
    </row>
    <row r="210" spans="3:3" s="52" customFormat="1" x14ac:dyDescent="0.25">
      <c r="C210" s="54"/>
    </row>
    <row r="211" spans="3:3" s="52" customFormat="1" x14ac:dyDescent="0.25">
      <c r="C211" s="54"/>
    </row>
    <row r="212" spans="3:3" s="52" customFormat="1" x14ac:dyDescent="0.25">
      <c r="C212" s="54"/>
    </row>
    <row r="213" spans="3:3" s="52" customFormat="1" x14ac:dyDescent="0.25">
      <c r="C213" s="54"/>
    </row>
    <row r="214" spans="3:3" s="52" customFormat="1" x14ac:dyDescent="0.25">
      <c r="C214" s="54"/>
    </row>
    <row r="215" spans="3:3" s="52" customFormat="1" x14ac:dyDescent="0.25">
      <c r="C215" s="54"/>
    </row>
    <row r="216" spans="3:3" s="52" customFormat="1" x14ac:dyDescent="0.25">
      <c r="C216" s="54"/>
    </row>
    <row r="217" spans="3:3" s="52" customFormat="1" x14ac:dyDescent="0.25">
      <c r="C217" s="54"/>
    </row>
    <row r="218" spans="3:3" s="52" customFormat="1" x14ac:dyDescent="0.25">
      <c r="C218" s="54"/>
    </row>
    <row r="219" spans="3:3" s="52" customFormat="1" x14ac:dyDescent="0.25">
      <c r="C219" s="54"/>
    </row>
    <row r="220" spans="3:3" s="52" customFormat="1" x14ac:dyDescent="0.25">
      <c r="C220" s="54"/>
    </row>
    <row r="221" spans="3:3" s="52" customFormat="1" x14ac:dyDescent="0.25">
      <c r="C221" s="54"/>
    </row>
    <row r="222" spans="3:3" s="52" customFormat="1" x14ac:dyDescent="0.25">
      <c r="C222" s="54"/>
    </row>
    <row r="223" spans="3:3" s="52" customFormat="1" x14ac:dyDescent="0.25">
      <c r="C223" s="54"/>
    </row>
    <row r="224" spans="3:3" s="52" customFormat="1" x14ac:dyDescent="0.25">
      <c r="C224" s="54"/>
    </row>
    <row r="225" spans="3:3" s="52" customFormat="1" x14ac:dyDescent="0.25">
      <c r="C225" s="54"/>
    </row>
    <row r="226" spans="3:3" s="52" customFormat="1" x14ac:dyDescent="0.25">
      <c r="C226" s="54"/>
    </row>
    <row r="227" spans="3:3" s="52" customFormat="1" x14ac:dyDescent="0.25">
      <c r="C227" s="54"/>
    </row>
    <row r="228" spans="3:3" s="52" customFormat="1" x14ac:dyDescent="0.25">
      <c r="C228" s="54"/>
    </row>
    <row r="229" spans="3:3" s="52" customFormat="1" x14ac:dyDescent="0.25">
      <c r="C229" s="54"/>
    </row>
    <row r="230" spans="3:3" s="52" customFormat="1" x14ac:dyDescent="0.25">
      <c r="C230" s="54"/>
    </row>
    <row r="231" spans="3:3" s="52" customFormat="1" x14ac:dyDescent="0.25">
      <c r="C231" s="54"/>
    </row>
    <row r="232" spans="3:3" s="52" customFormat="1" x14ac:dyDescent="0.25">
      <c r="C232" s="54"/>
    </row>
    <row r="233" spans="3:3" s="52" customFormat="1" x14ac:dyDescent="0.25">
      <c r="C233" s="54"/>
    </row>
    <row r="234" spans="3:3" s="52" customFormat="1" x14ac:dyDescent="0.25">
      <c r="C234" s="54"/>
    </row>
    <row r="235" spans="3:3" s="52" customFormat="1" x14ac:dyDescent="0.25">
      <c r="C235" s="54"/>
    </row>
    <row r="236" spans="3:3" s="52" customFormat="1" x14ac:dyDescent="0.25">
      <c r="C236" s="54"/>
    </row>
    <row r="237" spans="3:3" s="52" customFormat="1" x14ac:dyDescent="0.25">
      <c r="C237" s="54"/>
    </row>
    <row r="238" spans="3:3" s="52" customFormat="1" x14ac:dyDescent="0.25">
      <c r="C238" s="54"/>
    </row>
    <row r="239" spans="3:3" s="52" customFormat="1" x14ac:dyDescent="0.25">
      <c r="C239" s="54"/>
    </row>
    <row r="240" spans="3:3" s="52" customFormat="1" x14ac:dyDescent="0.25">
      <c r="C240" s="54"/>
    </row>
    <row r="241" spans="3:3" s="52" customFormat="1" x14ac:dyDescent="0.25">
      <c r="C241" s="54"/>
    </row>
    <row r="242" spans="3:3" s="52" customFormat="1" x14ac:dyDescent="0.25">
      <c r="C242" s="54"/>
    </row>
    <row r="243" spans="3:3" s="52" customFormat="1" x14ac:dyDescent="0.25">
      <c r="C243" s="54"/>
    </row>
    <row r="244" spans="3:3" s="52" customFormat="1" x14ac:dyDescent="0.25">
      <c r="C244" s="54"/>
    </row>
    <row r="245" spans="3:3" s="52" customFormat="1" x14ac:dyDescent="0.25">
      <c r="C245" s="54"/>
    </row>
    <row r="246" spans="3:3" s="52" customFormat="1" x14ac:dyDescent="0.25">
      <c r="C246" s="54"/>
    </row>
    <row r="247" spans="3:3" s="52" customFormat="1" x14ac:dyDescent="0.25">
      <c r="C247" s="54"/>
    </row>
    <row r="248" spans="3:3" s="52" customFormat="1" x14ac:dyDescent="0.25">
      <c r="C248" s="54"/>
    </row>
    <row r="249" spans="3:3" s="52" customFormat="1" x14ac:dyDescent="0.25">
      <c r="C249" s="54"/>
    </row>
    <row r="250" spans="3:3" s="52" customFormat="1" x14ac:dyDescent="0.25">
      <c r="C250" s="54"/>
    </row>
    <row r="251" spans="3:3" s="52" customFormat="1" x14ac:dyDescent="0.25">
      <c r="C251" s="54"/>
    </row>
    <row r="252" spans="3:3" s="52" customFormat="1" x14ac:dyDescent="0.25">
      <c r="C252" s="54"/>
    </row>
    <row r="253" spans="3:3" s="52" customFormat="1" x14ac:dyDescent="0.25">
      <c r="C253" s="54"/>
    </row>
    <row r="254" spans="3:3" s="52" customFormat="1" x14ac:dyDescent="0.25">
      <c r="C254" s="54"/>
    </row>
    <row r="255" spans="3:3" s="52" customFormat="1" x14ac:dyDescent="0.25">
      <c r="C255" s="54"/>
    </row>
    <row r="256" spans="3:3" s="52" customFormat="1" x14ac:dyDescent="0.25">
      <c r="C256" s="54"/>
    </row>
    <row r="257" spans="3:3" s="52" customFormat="1" x14ac:dyDescent="0.25">
      <c r="C257" s="54"/>
    </row>
    <row r="258" spans="3:3" s="52" customFormat="1" x14ac:dyDescent="0.25">
      <c r="C258" s="54"/>
    </row>
    <row r="259" spans="3:3" s="52" customFormat="1" x14ac:dyDescent="0.25">
      <c r="C259" s="54"/>
    </row>
    <row r="260" spans="3:3" s="52" customFormat="1" x14ac:dyDescent="0.25">
      <c r="C260" s="54"/>
    </row>
    <row r="261" spans="3:3" s="52" customFormat="1" x14ac:dyDescent="0.25">
      <c r="C261" s="54"/>
    </row>
    <row r="262" spans="3:3" s="52" customFormat="1" x14ac:dyDescent="0.25">
      <c r="C262" s="54"/>
    </row>
    <row r="263" spans="3:3" s="52" customFormat="1" x14ac:dyDescent="0.25">
      <c r="C263" s="54"/>
    </row>
    <row r="264" spans="3:3" s="52" customFormat="1" x14ac:dyDescent="0.25">
      <c r="C264" s="54"/>
    </row>
    <row r="265" spans="3:3" s="52" customFormat="1" x14ac:dyDescent="0.25">
      <c r="C265" s="54"/>
    </row>
    <row r="266" spans="3:3" s="52" customFormat="1" x14ac:dyDescent="0.25">
      <c r="C266" s="54"/>
    </row>
    <row r="267" spans="3:3" s="52" customFormat="1" x14ac:dyDescent="0.25">
      <c r="C267" s="54"/>
    </row>
    <row r="268" spans="3:3" s="52" customFormat="1" x14ac:dyDescent="0.25">
      <c r="C268" s="54"/>
    </row>
    <row r="269" spans="3:3" s="52" customFormat="1" x14ac:dyDescent="0.25">
      <c r="C269" s="54"/>
    </row>
    <row r="270" spans="3:3" s="52" customFormat="1" x14ac:dyDescent="0.25">
      <c r="C270" s="54"/>
    </row>
    <row r="271" spans="3:3" s="52" customFormat="1" x14ac:dyDescent="0.25">
      <c r="C271" s="54"/>
    </row>
    <row r="272" spans="3:3" s="52" customFormat="1" x14ac:dyDescent="0.25">
      <c r="C272" s="54"/>
    </row>
    <row r="273" spans="3:3" s="52" customFormat="1" x14ac:dyDescent="0.25">
      <c r="C273" s="54"/>
    </row>
    <row r="274" spans="3:3" s="52" customFormat="1" x14ac:dyDescent="0.25">
      <c r="C274" s="54"/>
    </row>
    <row r="275" spans="3:3" s="52" customFormat="1" x14ac:dyDescent="0.25">
      <c r="C275" s="54"/>
    </row>
    <row r="276" spans="3:3" s="52" customFormat="1" x14ac:dyDescent="0.25">
      <c r="C276" s="54"/>
    </row>
    <row r="277" spans="3:3" s="52" customFormat="1" x14ac:dyDescent="0.25">
      <c r="C277" s="54"/>
    </row>
    <row r="278" spans="3:3" s="52" customFormat="1" x14ac:dyDescent="0.25">
      <c r="C278" s="54"/>
    </row>
    <row r="279" spans="3:3" s="52" customFormat="1" x14ac:dyDescent="0.25">
      <c r="C279" s="54"/>
    </row>
    <row r="280" spans="3:3" s="52" customFormat="1" x14ac:dyDescent="0.25">
      <c r="C280" s="54"/>
    </row>
    <row r="281" spans="3:3" s="52" customFormat="1" x14ac:dyDescent="0.25">
      <c r="C281" s="54"/>
    </row>
    <row r="282" spans="3:3" s="52" customFormat="1" x14ac:dyDescent="0.25">
      <c r="C282" s="54"/>
    </row>
    <row r="283" spans="3:3" s="52" customFormat="1" x14ac:dyDescent="0.25">
      <c r="C283" s="54"/>
    </row>
    <row r="284" spans="3:3" s="52" customFormat="1" x14ac:dyDescent="0.25">
      <c r="C284" s="54"/>
    </row>
    <row r="285" spans="3:3" s="52" customFormat="1" x14ac:dyDescent="0.25">
      <c r="C285" s="54"/>
    </row>
    <row r="286" spans="3:3" s="52" customFormat="1" x14ac:dyDescent="0.25">
      <c r="C286" s="54"/>
    </row>
    <row r="287" spans="3:3" s="52" customFormat="1" x14ac:dyDescent="0.25">
      <c r="C287" s="54"/>
    </row>
    <row r="288" spans="3:3" s="52" customFormat="1" x14ac:dyDescent="0.25">
      <c r="C288" s="54"/>
    </row>
    <row r="289" spans="3:3" s="52" customFormat="1" x14ac:dyDescent="0.25">
      <c r="C289" s="54"/>
    </row>
    <row r="290" spans="3:3" s="52" customFormat="1" x14ac:dyDescent="0.25">
      <c r="C290" s="54"/>
    </row>
    <row r="291" spans="3:3" s="52" customFormat="1" x14ac:dyDescent="0.25">
      <c r="C291" s="54"/>
    </row>
    <row r="292" spans="3:3" s="52" customFormat="1" x14ac:dyDescent="0.25">
      <c r="C292" s="54"/>
    </row>
    <row r="293" spans="3:3" s="52" customFormat="1" x14ac:dyDescent="0.25">
      <c r="C293" s="54"/>
    </row>
    <row r="294" spans="3:3" s="52" customFormat="1" x14ac:dyDescent="0.25">
      <c r="C294" s="54"/>
    </row>
    <row r="295" spans="3:3" s="52" customFormat="1" x14ac:dyDescent="0.25">
      <c r="C295" s="54"/>
    </row>
    <row r="296" spans="3:3" s="52" customFormat="1" x14ac:dyDescent="0.25">
      <c r="C296" s="54"/>
    </row>
    <row r="297" spans="3:3" s="52" customFormat="1" x14ac:dyDescent="0.25">
      <c r="C297" s="54"/>
    </row>
    <row r="298" spans="3:3" s="52" customFormat="1" x14ac:dyDescent="0.25">
      <c r="C298" s="54"/>
    </row>
    <row r="299" spans="3:3" s="52" customFormat="1" x14ac:dyDescent="0.25">
      <c r="C299" s="54"/>
    </row>
    <row r="300" spans="3:3" s="52" customFormat="1" x14ac:dyDescent="0.25">
      <c r="C300" s="54"/>
    </row>
    <row r="301" spans="3:3" s="52" customFormat="1" x14ac:dyDescent="0.25">
      <c r="C301" s="54"/>
    </row>
    <row r="302" spans="3:3" s="52" customFormat="1" x14ac:dyDescent="0.25">
      <c r="C302" s="54"/>
    </row>
    <row r="303" spans="3:3" s="52" customFormat="1" x14ac:dyDescent="0.25">
      <c r="C303" s="54"/>
    </row>
    <row r="304" spans="3:3" s="52" customFormat="1" x14ac:dyDescent="0.25">
      <c r="C304" s="54"/>
    </row>
    <row r="305" spans="3:3" s="52" customFormat="1" x14ac:dyDescent="0.25">
      <c r="C305" s="54"/>
    </row>
    <row r="306" spans="3:3" s="52" customFormat="1" x14ac:dyDescent="0.25">
      <c r="C306" s="54"/>
    </row>
    <row r="307" spans="3:3" s="52" customFormat="1" x14ac:dyDescent="0.25">
      <c r="C307" s="54"/>
    </row>
    <row r="308" spans="3:3" s="52" customFormat="1" x14ac:dyDescent="0.25">
      <c r="C308" s="54"/>
    </row>
    <row r="309" spans="3:3" s="52" customFormat="1" x14ac:dyDescent="0.25">
      <c r="C309" s="54"/>
    </row>
    <row r="310" spans="3:3" s="52" customFormat="1" x14ac:dyDescent="0.25">
      <c r="C310" s="54"/>
    </row>
    <row r="311" spans="3:3" s="52" customFormat="1" x14ac:dyDescent="0.25">
      <c r="C311" s="54"/>
    </row>
    <row r="312" spans="3:3" s="52" customFormat="1" x14ac:dyDescent="0.25">
      <c r="C312" s="54"/>
    </row>
    <row r="313" spans="3:3" s="52" customFormat="1" x14ac:dyDescent="0.25">
      <c r="C313" s="54"/>
    </row>
    <row r="314" spans="3:3" s="52" customFormat="1" x14ac:dyDescent="0.25">
      <c r="C314" s="54"/>
    </row>
    <row r="315" spans="3:3" s="52" customFormat="1" x14ac:dyDescent="0.25">
      <c r="C315" s="54"/>
    </row>
    <row r="316" spans="3:3" s="52" customFormat="1" x14ac:dyDescent="0.25">
      <c r="C316" s="54"/>
    </row>
    <row r="317" spans="3:3" s="52" customFormat="1" x14ac:dyDescent="0.25">
      <c r="C317" s="54"/>
    </row>
    <row r="318" spans="3:3" s="52" customFormat="1" x14ac:dyDescent="0.25">
      <c r="C318" s="54"/>
    </row>
    <row r="319" spans="3:3" s="52" customFormat="1" x14ac:dyDescent="0.25">
      <c r="C319" s="54"/>
    </row>
    <row r="320" spans="3:3" s="52" customFormat="1" x14ac:dyDescent="0.25">
      <c r="C320" s="54"/>
    </row>
    <row r="321" spans="3:3" s="52" customFormat="1" x14ac:dyDescent="0.25">
      <c r="C321" s="54"/>
    </row>
    <row r="322" spans="3:3" s="52" customFormat="1" x14ac:dyDescent="0.25">
      <c r="C322" s="54"/>
    </row>
    <row r="323" spans="3:3" s="52" customFormat="1" x14ac:dyDescent="0.25">
      <c r="C323" s="54"/>
    </row>
    <row r="324" spans="3:3" s="52" customFormat="1" x14ac:dyDescent="0.25">
      <c r="C324" s="54"/>
    </row>
    <row r="325" spans="3:3" s="52" customFormat="1" x14ac:dyDescent="0.25">
      <c r="C325" s="54"/>
    </row>
    <row r="326" spans="3:3" s="52" customFormat="1" x14ac:dyDescent="0.25">
      <c r="C326" s="54"/>
    </row>
    <row r="327" spans="3:3" s="52" customFormat="1" x14ac:dyDescent="0.25">
      <c r="C327" s="54"/>
    </row>
    <row r="328" spans="3:3" s="52" customFormat="1" x14ac:dyDescent="0.25">
      <c r="C328" s="54"/>
    </row>
    <row r="329" spans="3:3" s="52" customFormat="1" x14ac:dyDescent="0.25">
      <c r="C329" s="54"/>
    </row>
    <row r="330" spans="3:3" s="52" customFormat="1" x14ac:dyDescent="0.25">
      <c r="C330" s="54"/>
    </row>
    <row r="331" spans="3:3" s="52" customFormat="1" x14ac:dyDescent="0.25">
      <c r="C331" s="54"/>
    </row>
    <row r="332" spans="3:3" s="52" customFormat="1" x14ac:dyDescent="0.25">
      <c r="C332" s="54"/>
    </row>
    <row r="333" spans="3:3" s="52" customFormat="1" x14ac:dyDescent="0.25">
      <c r="C333" s="54"/>
    </row>
    <row r="334" spans="3:3" s="52" customFormat="1" x14ac:dyDescent="0.25">
      <c r="C334" s="54"/>
    </row>
    <row r="335" spans="3:3" s="52" customFormat="1" x14ac:dyDescent="0.25">
      <c r="C335" s="54"/>
    </row>
    <row r="336" spans="3:3" s="52" customFormat="1" x14ac:dyDescent="0.25">
      <c r="C336" s="54"/>
    </row>
    <row r="337" spans="3:3" s="52" customFormat="1" x14ac:dyDescent="0.25">
      <c r="C337" s="54"/>
    </row>
    <row r="338" spans="3:3" s="52" customFormat="1" x14ac:dyDescent="0.25">
      <c r="C338" s="54"/>
    </row>
    <row r="339" spans="3:3" s="52" customFormat="1" x14ac:dyDescent="0.25">
      <c r="C339" s="54"/>
    </row>
    <row r="340" spans="3:3" s="52" customFormat="1" x14ac:dyDescent="0.25">
      <c r="C340" s="54"/>
    </row>
    <row r="341" spans="3:3" s="52" customFormat="1" x14ac:dyDescent="0.25">
      <c r="C341" s="54"/>
    </row>
    <row r="342" spans="3:3" s="52" customFormat="1" x14ac:dyDescent="0.25">
      <c r="C342" s="54"/>
    </row>
    <row r="343" spans="3:3" s="52" customFormat="1" x14ac:dyDescent="0.25">
      <c r="C343" s="54"/>
    </row>
    <row r="344" spans="3:3" s="52" customFormat="1" x14ac:dyDescent="0.25">
      <c r="C344" s="54"/>
    </row>
    <row r="345" spans="3:3" s="52" customFormat="1" x14ac:dyDescent="0.25">
      <c r="C345" s="54"/>
    </row>
    <row r="346" spans="3:3" s="52" customFormat="1" x14ac:dyDescent="0.25">
      <c r="C346" s="54"/>
    </row>
    <row r="347" spans="3:3" s="52" customFormat="1" x14ac:dyDescent="0.25">
      <c r="C347" s="54"/>
    </row>
    <row r="348" spans="3:3" s="52" customFormat="1" x14ac:dyDescent="0.25">
      <c r="C348" s="54"/>
    </row>
    <row r="349" spans="3:3" s="52" customFormat="1" x14ac:dyDescent="0.25">
      <c r="C349" s="54"/>
    </row>
    <row r="350" spans="3:3" s="52" customFormat="1" x14ac:dyDescent="0.25">
      <c r="C350" s="54"/>
    </row>
    <row r="351" spans="3:3" s="52" customFormat="1" x14ac:dyDescent="0.25">
      <c r="C351" s="54"/>
    </row>
    <row r="352" spans="3:3" s="52" customFormat="1" x14ac:dyDescent="0.25">
      <c r="C352" s="54"/>
    </row>
    <row r="353" spans="3:3" s="52" customFormat="1" x14ac:dyDescent="0.25">
      <c r="C353" s="54"/>
    </row>
    <row r="354" spans="3:3" s="52" customFormat="1" x14ac:dyDescent="0.25">
      <c r="C354" s="54"/>
    </row>
    <row r="355" spans="3:3" s="52" customFormat="1" x14ac:dyDescent="0.25">
      <c r="C355" s="54"/>
    </row>
    <row r="356" spans="3:3" s="52" customFormat="1" x14ac:dyDescent="0.25">
      <c r="C356" s="54"/>
    </row>
    <row r="357" spans="3:3" s="52" customFormat="1" x14ac:dyDescent="0.25">
      <c r="C357" s="54"/>
    </row>
    <row r="358" spans="3:3" s="52" customFormat="1" x14ac:dyDescent="0.25">
      <c r="C358" s="54"/>
    </row>
    <row r="359" spans="3:3" s="52" customFormat="1" x14ac:dyDescent="0.25">
      <c r="C359" s="54"/>
    </row>
    <row r="360" spans="3:3" s="52" customFormat="1" x14ac:dyDescent="0.25">
      <c r="C360" s="54"/>
    </row>
    <row r="361" spans="3:3" s="52" customFormat="1" x14ac:dyDescent="0.25">
      <c r="C361" s="54"/>
    </row>
    <row r="362" spans="3:3" s="52" customFormat="1" x14ac:dyDescent="0.25">
      <c r="C362" s="54"/>
    </row>
    <row r="363" spans="3:3" s="52" customFormat="1" x14ac:dyDescent="0.25">
      <c r="C363" s="54"/>
    </row>
    <row r="364" spans="3:3" s="52" customFormat="1" x14ac:dyDescent="0.25">
      <c r="C364" s="54"/>
    </row>
    <row r="365" spans="3:3" s="52" customFormat="1" x14ac:dyDescent="0.25">
      <c r="C365" s="54"/>
    </row>
    <row r="366" spans="3:3" s="52" customFormat="1" x14ac:dyDescent="0.25">
      <c r="C366" s="54"/>
    </row>
    <row r="367" spans="3:3" s="52" customFormat="1" x14ac:dyDescent="0.25">
      <c r="C367" s="54"/>
    </row>
    <row r="368" spans="3:3" s="52" customFormat="1" x14ac:dyDescent="0.25">
      <c r="C368" s="54"/>
    </row>
    <row r="369" spans="3:3" s="52" customFormat="1" x14ac:dyDescent="0.25">
      <c r="C369" s="54"/>
    </row>
    <row r="370" spans="3:3" s="52" customFormat="1" x14ac:dyDescent="0.25">
      <c r="C370" s="54"/>
    </row>
    <row r="371" spans="3:3" s="52" customFormat="1" x14ac:dyDescent="0.25">
      <c r="C371" s="54"/>
    </row>
    <row r="372" spans="3:3" s="52" customFormat="1" x14ac:dyDescent="0.25">
      <c r="C372" s="54"/>
    </row>
    <row r="373" spans="3:3" s="52" customFormat="1" x14ac:dyDescent="0.25">
      <c r="C373" s="54"/>
    </row>
    <row r="374" spans="3:3" s="52" customFormat="1" x14ac:dyDescent="0.25">
      <c r="C374" s="54"/>
    </row>
    <row r="375" spans="3:3" s="52" customFormat="1" x14ac:dyDescent="0.25">
      <c r="C375" s="54"/>
    </row>
    <row r="376" spans="3:3" s="52" customFormat="1" x14ac:dyDescent="0.25">
      <c r="C376" s="54"/>
    </row>
    <row r="377" spans="3:3" s="52" customFormat="1" x14ac:dyDescent="0.25">
      <c r="C377" s="54"/>
    </row>
    <row r="378" spans="3:3" s="52" customFormat="1" x14ac:dyDescent="0.25">
      <c r="C378" s="54"/>
    </row>
    <row r="379" spans="3:3" s="52" customFormat="1" x14ac:dyDescent="0.25">
      <c r="C379" s="54"/>
    </row>
    <row r="380" spans="3:3" s="52" customFormat="1" x14ac:dyDescent="0.25">
      <c r="C380" s="54"/>
    </row>
    <row r="381" spans="3:3" s="52" customFormat="1" x14ac:dyDescent="0.25">
      <c r="C381" s="54"/>
    </row>
    <row r="382" spans="3:3" s="52" customFormat="1" x14ac:dyDescent="0.25">
      <c r="C382" s="54"/>
    </row>
    <row r="383" spans="3:3" s="52" customFormat="1" x14ac:dyDescent="0.25">
      <c r="C383" s="54"/>
    </row>
    <row r="384" spans="3:3" s="52" customFormat="1" x14ac:dyDescent="0.25">
      <c r="C384" s="54"/>
    </row>
    <row r="385" spans="3:3" s="52" customFormat="1" x14ac:dyDescent="0.25">
      <c r="C385" s="54"/>
    </row>
    <row r="386" spans="3:3" s="52" customFormat="1" x14ac:dyDescent="0.25">
      <c r="C386" s="54"/>
    </row>
    <row r="387" spans="3:3" s="52" customFormat="1" x14ac:dyDescent="0.25">
      <c r="C387" s="54"/>
    </row>
    <row r="388" spans="3:3" s="52" customFormat="1" x14ac:dyDescent="0.25">
      <c r="C388" s="54"/>
    </row>
    <row r="389" spans="3:3" s="52" customFormat="1" x14ac:dyDescent="0.25">
      <c r="C389" s="54"/>
    </row>
    <row r="390" spans="3:3" s="52" customFormat="1" x14ac:dyDescent="0.25">
      <c r="C390" s="54"/>
    </row>
    <row r="391" spans="3:3" s="52" customFormat="1" x14ac:dyDescent="0.25">
      <c r="C391" s="54"/>
    </row>
    <row r="392" spans="3:3" s="52" customFormat="1" x14ac:dyDescent="0.25">
      <c r="C392" s="54"/>
    </row>
    <row r="393" spans="3:3" s="52" customFormat="1" x14ac:dyDescent="0.25">
      <c r="C393" s="54"/>
    </row>
    <row r="394" spans="3:3" s="52" customFormat="1" x14ac:dyDescent="0.25">
      <c r="C394" s="54"/>
    </row>
    <row r="395" spans="3:3" s="52" customFormat="1" x14ac:dyDescent="0.25">
      <c r="C395" s="54"/>
    </row>
    <row r="396" spans="3:3" s="52" customFormat="1" x14ac:dyDescent="0.25">
      <c r="C396" s="54"/>
    </row>
    <row r="397" spans="3:3" s="52" customFormat="1" x14ac:dyDescent="0.25">
      <c r="C397" s="54"/>
    </row>
    <row r="398" spans="3:3" s="52" customFormat="1" x14ac:dyDescent="0.25">
      <c r="C398" s="54"/>
    </row>
    <row r="399" spans="3:3" s="52" customFormat="1" x14ac:dyDescent="0.25">
      <c r="C399" s="54"/>
    </row>
    <row r="400" spans="3:3" s="52" customFormat="1" x14ac:dyDescent="0.25">
      <c r="C400" s="54"/>
    </row>
    <row r="401" spans="3:3" s="52" customFormat="1" x14ac:dyDescent="0.25">
      <c r="C401" s="54"/>
    </row>
    <row r="402" spans="3:3" s="52" customFormat="1" x14ac:dyDescent="0.25">
      <c r="C402" s="54"/>
    </row>
    <row r="403" spans="3:3" s="52" customFormat="1" x14ac:dyDescent="0.25">
      <c r="C403" s="54"/>
    </row>
    <row r="404" spans="3:3" s="52" customFormat="1" x14ac:dyDescent="0.25">
      <c r="C404" s="54"/>
    </row>
    <row r="405" spans="3:3" s="52" customFormat="1" x14ac:dyDescent="0.25">
      <c r="C405" s="54"/>
    </row>
    <row r="406" spans="3:3" s="52" customFormat="1" x14ac:dyDescent="0.25">
      <c r="C406" s="54"/>
    </row>
    <row r="407" spans="3:3" s="52" customFormat="1" x14ac:dyDescent="0.25">
      <c r="C407" s="54"/>
    </row>
    <row r="408" spans="3:3" s="52" customFormat="1" x14ac:dyDescent="0.25">
      <c r="C408" s="54"/>
    </row>
    <row r="409" spans="3:3" s="52" customFormat="1" x14ac:dyDescent="0.25">
      <c r="C409" s="54"/>
    </row>
    <row r="410" spans="3:3" s="52" customFormat="1" x14ac:dyDescent="0.25">
      <c r="C410" s="54"/>
    </row>
    <row r="411" spans="3:3" s="52" customFormat="1" x14ac:dyDescent="0.25">
      <c r="C411" s="54"/>
    </row>
    <row r="412" spans="3:3" s="52" customFormat="1" x14ac:dyDescent="0.25">
      <c r="C412" s="54"/>
    </row>
    <row r="413" spans="3:3" s="52" customFormat="1" x14ac:dyDescent="0.25">
      <c r="C413" s="54"/>
    </row>
    <row r="414" spans="3:3" s="52" customFormat="1" x14ac:dyDescent="0.25">
      <c r="C414" s="54"/>
    </row>
    <row r="415" spans="3:3" s="52" customFormat="1" x14ac:dyDescent="0.25">
      <c r="C415" s="54"/>
    </row>
    <row r="416" spans="3:3" s="52" customFormat="1" x14ac:dyDescent="0.25">
      <c r="C416" s="54"/>
    </row>
    <row r="417" spans="3:3" s="52" customFormat="1" x14ac:dyDescent="0.25">
      <c r="C417" s="54"/>
    </row>
    <row r="418" spans="3:3" s="52" customFormat="1" x14ac:dyDescent="0.25">
      <c r="C418" s="54"/>
    </row>
    <row r="419" spans="3:3" s="52" customFormat="1" x14ac:dyDescent="0.25">
      <c r="C419" s="54"/>
    </row>
    <row r="420" spans="3:3" s="52" customFormat="1" x14ac:dyDescent="0.25">
      <c r="C420" s="54"/>
    </row>
    <row r="421" spans="3:3" s="52" customFormat="1" x14ac:dyDescent="0.25">
      <c r="C421" s="54"/>
    </row>
    <row r="422" spans="3:3" s="52" customFormat="1" x14ac:dyDescent="0.25">
      <c r="C422" s="54"/>
    </row>
    <row r="423" spans="3:3" s="52" customFormat="1" x14ac:dyDescent="0.25">
      <c r="C423" s="54"/>
    </row>
    <row r="424" spans="3:3" s="52" customFormat="1" x14ac:dyDescent="0.25">
      <c r="C424" s="54"/>
    </row>
    <row r="425" spans="3:3" s="52" customFormat="1" x14ac:dyDescent="0.25">
      <c r="C425" s="54"/>
    </row>
    <row r="426" spans="3:3" s="52" customFormat="1" x14ac:dyDescent="0.25">
      <c r="C426" s="54"/>
    </row>
    <row r="427" spans="3:3" s="52" customFormat="1" x14ac:dyDescent="0.25">
      <c r="C427" s="54"/>
    </row>
    <row r="428" spans="3:3" s="52" customFormat="1" x14ac:dyDescent="0.25">
      <c r="C428" s="54"/>
    </row>
    <row r="429" spans="3:3" s="52" customFormat="1" x14ac:dyDescent="0.25">
      <c r="C429" s="54"/>
    </row>
    <row r="430" spans="3:3" s="52" customFormat="1" x14ac:dyDescent="0.25">
      <c r="C430" s="54"/>
    </row>
    <row r="431" spans="3:3" s="52" customFormat="1" x14ac:dyDescent="0.25">
      <c r="C431" s="54"/>
    </row>
    <row r="432" spans="3:3" s="52" customFormat="1" x14ac:dyDescent="0.25">
      <c r="C432" s="54"/>
    </row>
    <row r="433" spans="3:3" s="52" customFormat="1" x14ac:dyDescent="0.25">
      <c r="C433" s="54"/>
    </row>
    <row r="434" spans="3:3" s="52" customFormat="1" x14ac:dyDescent="0.25">
      <c r="C434" s="54"/>
    </row>
    <row r="435" spans="3:3" s="52" customFormat="1" x14ac:dyDescent="0.25">
      <c r="C435" s="54"/>
    </row>
    <row r="436" spans="3:3" s="52" customFormat="1" x14ac:dyDescent="0.25">
      <c r="C436" s="54"/>
    </row>
    <row r="437" spans="3:3" s="52" customFormat="1" x14ac:dyDescent="0.25">
      <c r="C437" s="54"/>
    </row>
    <row r="438" spans="3:3" s="52" customFormat="1" x14ac:dyDescent="0.25">
      <c r="C438" s="54"/>
    </row>
    <row r="439" spans="3:3" s="52" customFormat="1" x14ac:dyDescent="0.25">
      <c r="C439" s="54"/>
    </row>
    <row r="440" spans="3:3" s="52" customFormat="1" x14ac:dyDescent="0.25">
      <c r="C440" s="54"/>
    </row>
    <row r="441" spans="3:3" s="52" customFormat="1" x14ac:dyDescent="0.25">
      <c r="C441" s="54"/>
    </row>
    <row r="442" spans="3:3" s="52" customFormat="1" x14ac:dyDescent="0.25">
      <c r="C442" s="54"/>
    </row>
    <row r="443" spans="3:3" s="52" customFormat="1" x14ac:dyDescent="0.25">
      <c r="C443" s="54"/>
    </row>
    <row r="444" spans="3:3" s="52" customFormat="1" x14ac:dyDescent="0.25">
      <c r="C444" s="54"/>
    </row>
    <row r="445" spans="3:3" s="52" customFormat="1" x14ac:dyDescent="0.25">
      <c r="C445" s="54"/>
    </row>
    <row r="446" spans="3:3" s="52" customFormat="1" x14ac:dyDescent="0.25">
      <c r="C446" s="54"/>
    </row>
    <row r="447" spans="3:3" s="52" customFormat="1" x14ac:dyDescent="0.25">
      <c r="C447" s="54"/>
    </row>
    <row r="448" spans="3:3" s="52" customFormat="1" x14ac:dyDescent="0.25">
      <c r="C448" s="54"/>
    </row>
    <row r="449" spans="3:3" s="52" customFormat="1" x14ac:dyDescent="0.25">
      <c r="C449" s="54"/>
    </row>
    <row r="450" spans="3:3" s="52" customFormat="1" x14ac:dyDescent="0.25">
      <c r="C450" s="54"/>
    </row>
    <row r="451" spans="3:3" s="52" customFormat="1" x14ac:dyDescent="0.25">
      <c r="C451" s="54"/>
    </row>
    <row r="452" spans="3:3" s="52" customFormat="1" x14ac:dyDescent="0.25">
      <c r="C452" s="54"/>
    </row>
  </sheetData>
  <mergeCells count="8">
    <mergeCell ref="A1:F1"/>
    <mergeCell ref="D2:F2"/>
    <mergeCell ref="A3:F3"/>
    <mergeCell ref="E5:F5"/>
    <mergeCell ref="A6:A7"/>
    <mergeCell ref="B6:B7"/>
    <mergeCell ref="D6:D7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Հավելված 2</vt:lpstr>
      <vt:lpstr>Հավելված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2024-08-05T07:36:49Z</dcterms:created>
  <dcterms:modified xsi:type="dcterms:W3CDTF">2025-07-14T05:45:50Z</dcterms:modified>
</cp:coreProperties>
</file>