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ծավալաթերթ 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G61" i="2" l="1"/>
  <c r="F61" i="2"/>
  <c r="F60" i="2"/>
  <c r="G60" i="2" s="1"/>
  <c r="F59" i="2"/>
  <c r="G59" i="2" s="1"/>
  <c r="G58" i="2"/>
  <c r="F58" i="2"/>
  <c r="F55" i="2"/>
  <c r="G55" i="2" s="1"/>
  <c r="G54" i="2"/>
  <c r="F54" i="2"/>
  <c r="F53" i="2"/>
  <c r="G53" i="2" s="1"/>
  <c r="F52" i="2"/>
  <c r="G52" i="2" s="1"/>
  <c r="G51" i="2"/>
  <c r="F51" i="2"/>
  <c r="F50" i="2"/>
  <c r="G50" i="2" s="1"/>
  <c r="G47" i="2"/>
  <c r="F47" i="2"/>
  <c r="F46" i="2"/>
  <c r="G46" i="2" s="1"/>
  <c r="F45" i="2"/>
  <c r="G45" i="2" s="1"/>
  <c r="G44" i="2"/>
  <c r="F44" i="2"/>
  <c r="F43" i="2"/>
  <c r="G43" i="2" s="1"/>
  <c r="F42" i="2"/>
  <c r="G42" i="2" s="1"/>
  <c r="G41" i="2"/>
  <c r="F41" i="2"/>
  <c r="F40" i="2"/>
  <c r="G40" i="2" s="1"/>
  <c r="G36" i="2"/>
  <c r="F36" i="2"/>
  <c r="F35" i="2"/>
  <c r="G35" i="2" s="1"/>
  <c r="F34" i="2"/>
  <c r="G34" i="2" s="1"/>
  <c r="G33" i="2"/>
  <c r="F33" i="2"/>
  <c r="F32" i="2"/>
  <c r="G32" i="2" s="1"/>
  <c r="F31" i="2"/>
  <c r="G31" i="2" s="1"/>
  <c r="G30" i="2"/>
  <c r="F30" i="2"/>
  <c r="F29" i="2"/>
  <c r="G29" i="2" s="1"/>
  <c r="F28" i="2"/>
  <c r="G28" i="2" s="1"/>
  <c r="G27" i="2"/>
  <c r="F27" i="2"/>
  <c r="F26" i="2"/>
  <c r="G26" i="2" s="1"/>
  <c r="F25" i="2"/>
  <c r="G25" i="2" s="1"/>
  <c r="F22" i="2"/>
  <c r="G22" i="2" s="1"/>
  <c r="F21" i="2"/>
  <c r="G21" i="2" s="1"/>
  <c r="G20" i="2"/>
  <c r="F20" i="2"/>
  <c r="F19" i="2"/>
  <c r="G19" i="2" s="1"/>
  <c r="F18" i="2"/>
  <c r="G18" i="2" s="1"/>
  <c r="F15" i="2"/>
  <c r="G15" i="2" s="1"/>
  <c r="F14" i="2"/>
  <c r="G14" i="2" s="1"/>
  <c r="G13" i="2"/>
  <c r="F13" i="2"/>
  <c r="F12" i="2"/>
  <c r="G12" i="2" s="1"/>
  <c r="F11" i="2"/>
  <c r="G11" i="2" s="1"/>
  <c r="G10" i="2"/>
  <c r="F10" i="2"/>
  <c r="F9" i="2"/>
  <c r="G9" i="2" s="1"/>
  <c r="F8" i="2"/>
  <c r="G8" i="2" s="1"/>
  <c r="G23" i="2" l="1"/>
  <c r="H23" i="2" s="1"/>
  <c r="G37" i="2"/>
  <c r="H37" i="2" s="1"/>
  <c r="G62" i="2"/>
  <c r="G16" i="2"/>
  <c r="H16" i="2" s="1"/>
  <c r="G56" i="2"/>
  <c r="H56" i="2" s="1"/>
  <c r="G48" i="2"/>
  <c r="H48" i="2" s="1"/>
  <c r="G63" i="2" l="1"/>
  <c r="I62" i="2" s="1"/>
  <c r="H62" i="2"/>
  <c r="H63" i="2"/>
</calcChain>
</file>

<file path=xl/sharedStrings.xml><?xml version="1.0" encoding="utf-8"?>
<sst xmlns="http://schemas.openxmlformats.org/spreadsheetml/2006/main" count="117" uniqueCount="53">
  <si>
    <t>Ծաղկաձոր համայնքի Արտավազ բնակավայրի 3-րդ փողոցի շարունակելի հատվածի կապիտալ վերանորոգում՝ ասֆալտապատում</t>
  </si>
  <si>
    <t>Ծավալաթերթ-նախահաշիվ</t>
  </si>
  <si>
    <t>No</t>
  </si>
  <si>
    <t>Աշխատանքների և ծախսերի անվանումը</t>
  </si>
  <si>
    <t>Չափի միավոր</t>
  </si>
  <si>
    <t>Քանակը</t>
  </si>
  <si>
    <t>Միավորի արժեքը/ Цена</t>
  </si>
  <si>
    <t>Գումարը հազ. Դրամ/ Стоим.тыс. Драм</t>
  </si>
  <si>
    <t>Կշիռը 
(տոկոս) / Общая стоимость
(В про-центах)</t>
  </si>
  <si>
    <t>3-րդ փողոցի շարունակելի հատվածի  ասֆալտապատում</t>
  </si>
  <si>
    <t>Հողային  աշխատանքներ</t>
  </si>
  <si>
    <t xml:space="preserve"> գրունտի մշակում 1,0մ3 տարողությամբ էքսկավատորով/բեռնելով ավտոինքնաթափ /II (24a) կարգ</t>
  </si>
  <si>
    <r>
      <t>մ</t>
    </r>
    <r>
      <rPr>
        <vertAlign val="superscript"/>
        <sz val="8"/>
        <rFont val="GHEA Grapalat"/>
        <family val="3"/>
      </rPr>
      <t>3</t>
    </r>
  </si>
  <si>
    <t xml:space="preserve"> գրունտի մշակում 1,0մ3 տարողությամբ էքսկավատորով/բեռնելով ավտոինքնաթափ /IVр (13) կարգ</t>
  </si>
  <si>
    <t xml:space="preserve"> գրունտի մշակում 1,0մ3 տարողությամբ էքսկավատորով/կողլիցք /IVр (13) կարգ</t>
  </si>
  <si>
    <t>գրունտի մշակում   բուլդոզերով մինչև 30 մ տեղափոխումով/ լիցք</t>
  </si>
  <si>
    <t>Գրունտի տեղափոխում 7 կմ լցակույտ/պահեստավորում</t>
  </si>
  <si>
    <t>տն</t>
  </si>
  <si>
    <t>Աշխատանք լցակույտում</t>
  </si>
  <si>
    <t>Գրունտի խտացում և ամրացում թրթրագլդոնով, 6 անցումով 25 սմ շերտի հաստությամբ</t>
  </si>
  <si>
    <t>8</t>
  </si>
  <si>
    <t>Գրունտի ջրում</t>
  </si>
  <si>
    <t>Ընդամենը</t>
  </si>
  <si>
    <t>Երթևեկելի մաս</t>
  </si>
  <si>
    <t>Ճանապարհի հիմքի նախապատրաստական շերտի կառուցում ավազակոպճային խառնուրդով h=5սմ /ГОСТ 23735-79</t>
  </si>
  <si>
    <t>Խճային հիմքի կառուցում h=15 սմ . ՀՀՇՆ IV 11.05.02-99 կետ 14․57-14․62;</t>
  </si>
  <si>
    <r>
      <t>մ</t>
    </r>
    <r>
      <rPr>
        <vertAlign val="superscript"/>
        <sz val="8"/>
        <rFont val="GHEA Grapalat"/>
        <family val="3"/>
      </rPr>
      <t>2</t>
    </r>
    <r>
      <rPr>
        <sz val="10"/>
        <rFont val="Arial Armenian"/>
        <charset val="204"/>
      </rPr>
      <t/>
    </r>
  </si>
  <si>
    <t>3</t>
  </si>
  <si>
    <t>Բիտումի տարածում խճային հիմքի վրա 4,12կգ/1քմ</t>
  </si>
  <si>
    <t>Ծածկի  կառուցում մանրահատիկ Բ տիպի ասֆալտբոետոնե խառնորդով h=5 սմ ГОСТ 9128-2013</t>
  </si>
  <si>
    <t>Կողնակների ամրացում ավազակոպճային խառնուրդով h=10 սմ /ГОСТ 23735-79</t>
  </si>
  <si>
    <t xml:space="preserve">Իջատեղեր և մուտքեր </t>
  </si>
  <si>
    <t>14</t>
  </si>
  <si>
    <t>3-րդ փողոցի դեպի գերեզմանոց իջատեղի տուֆապատում</t>
  </si>
  <si>
    <r>
      <t>մ</t>
    </r>
    <r>
      <rPr>
        <vertAlign val="superscript"/>
        <sz val="8"/>
        <rFont val="GHEA Grapalat"/>
        <family val="3"/>
      </rPr>
      <t>3</t>
    </r>
    <r>
      <rPr>
        <sz val="10"/>
        <rFont val="Arial Armenian"/>
        <charset val="204"/>
      </rPr>
      <t/>
    </r>
  </si>
  <si>
    <t xml:space="preserve"> գրունտի մշակում 1,0մ3 տարողությամբ էքսկավատորով/բեռնելով ավտոինքնաթափ /IV (6г) կարգ</t>
  </si>
  <si>
    <t>Ճանապարհի հիմքի նախապատրաստական շերտի կառուցում ավազակոպճային խառնուրդով h=15սմ /ГОСТ 23735-79</t>
  </si>
  <si>
    <t>Ցեմենտավազե չոր խառնուրդից հիմքի պատրաստում  h=10սմ</t>
  </si>
  <si>
    <t xml:space="preserve">Եզրային գոտիների կառուցում Բ 20 դասի բետոնով 200*300 մմ </t>
  </si>
  <si>
    <t>Ճանապարհի սալարկում h=18 սմ տուֆ քարով/Ուջան տուֆ կամ համարժեք որակի</t>
  </si>
  <si>
    <t>լայնական   գոտիների կառուցում 180*280 տուֆ քարով Բ 20 դասի բետոնե հիմքով/Ուջան տուֆ կամ համարժեք որակի</t>
  </si>
  <si>
    <t>100մ</t>
  </si>
  <si>
    <t>3-րդ փողոցի շարունակելի հատվածի գծանշում և կահավորում</t>
  </si>
  <si>
    <t xml:space="preserve">Ճանապարհային նշանների տեղադրում /առավելության/
</t>
  </si>
  <si>
    <t>հատ</t>
  </si>
  <si>
    <t>2</t>
  </si>
  <si>
    <t>Պողպ. ԽողովակD=57x3,5մմ/</t>
  </si>
  <si>
    <t>գմ</t>
  </si>
  <si>
    <t>Հենասյուների երկշերտ յուղաներկում ժանգակայուն ներկով</t>
  </si>
  <si>
    <t>Ճանապարհի գծանշում ճանապարհային ջերմապլաստիկ լուսանդրադարձնող ներկով 3 մմ հաստությամբ/ սպիտակ գույն/ ըստ  ԳՕՍՏ 51256-2011-ի  տիպերի/</t>
  </si>
  <si>
    <t>Ընդհանուրը</t>
  </si>
  <si>
    <t>«ԱՐՇԻՆ-ՔՈՆՍԹՐԱՔՇՆ» ՍՊԸ-Ի տնօրեն՝                                              Ա.  Շիշանյան</t>
  </si>
  <si>
    <t>директор ООО "АРШИН-КОНСТРАКШН"                                               А. Шишанян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</si>
</sst>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0000000000"/>
    <numFmt numFmtId="166" formatCode="0.0000000000"/>
    <numFmt numFmtId="167" formatCode="#,##0.000"/>
  </numFmts>
  <fonts count="16">
    <font>
      <sz val="11"/>
      <color theme="1"/>
      <name val="Calibri"/>
      <family val="2"/>
      <scheme val="minor"/>
    </font>
    <font>
      <sz val="10"/>
      <name val="Arial"/>
    </font>
    <font>
      <b/>
      <sz val="9"/>
      <name val="GHEA Grapalat"/>
      <family val="3"/>
    </font>
    <font>
      <sz val="10"/>
      <name val="GHEA Grapalat"/>
      <family val="3"/>
    </font>
    <font>
      <b/>
      <i/>
      <sz val="11"/>
      <name val="GHEA Grapalat"/>
      <family val="3"/>
    </font>
    <font>
      <sz val="10"/>
      <color theme="0"/>
      <name val="GHEA Grapalat"/>
      <family val="3"/>
    </font>
    <font>
      <sz val="10"/>
      <name val="Arial Armenian"/>
      <family val="2"/>
    </font>
    <font>
      <sz val="8"/>
      <name val="GHEA Grapalat"/>
      <family val="3"/>
    </font>
    <font>
      <b/>
      <sz val="8"/>
      <name val="GHEA Grapalat"/>
      <family val="3"/>
    </font>
    <font>
      <vertAlign val="superscript"/>
      <sz val="8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  <charset val="204"/>
    </font>
    <font>
      <sz val="10"/>
      <name val="Arial Armenian"/>
      <charset val="204"/>
    </font>
    <font>
      <sz val="10"/>
      <name val="GHEA Grapalat"/>
      <family val="3"/>
      <charset val="204"/>
    </font>
    <font>
      <b/>
      <u/>
      <sz val="8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1" applyNumberFormat="1" applyFont="1" applyFill="1" applyAlignment="1">
      <alignment horizontal="center" wrapText="1"/>
    </xf>
    <xf numFmtId="0" fontId="2" fillId="0" borderId="0" xfId="1" applyNumberFormat="1" applyFont="1" applyFill="1" applyAlignment="1">
      <alignment wrapText="1"/>
    </xf>
    <xf numFmtId="0" fontId="3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 wrapText="1"/>
    </xf>
    <xf numFmtId="2" fontId="5" fillId="2" borderId="0" xfId="1" applyNumberFormat="1" applyFont="1" applyFill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wrapText="1"/>
    </xf>
    <xf numFmtId="0" fontId="7" fillId="0" borderId="1" xfId="2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wrapText="1"/>
    </xf>
    <xf numFmtId="164" fontId="7" fillId="0" borderId="1" xfId="2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wrapText="1"/>
    </xf>
    <xf numFmtId="0" fontId="11" fillId="0" borderId="2" xfId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10" fontId="13" fillId="0" borderId="1" xfId="1" applyNumberFormat="1" applyFont="1" applyFill="1" applyBorder="1" applyAlignment="1">
      <alignment horizontal="center" vertical="center" wrapText="1"/>
    </xf>
    <xf numFmtId="165" fontId="13" fillId="0" borderId="0" xfId="1" applyNumberFormat="1" applyFont="1" applyFill="1" applyAlignment="1">
      <alignment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0" fontId="15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 wrapText="1"/>
    </xf>
    <xf numFmtId="0" fontId="3" fillId="0" borderId="0" xfId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vertical="center" wrapText="1"/>
    </xf>
  </cellXfs>
  <cellStyles count="3">
    <cellStyle name="Normal_Sheet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sqref="A1:H66"/>
    </sheetView>
  </sheetViews>
  <sheetFormatPr defaultRowHeight="13.5"/>
  <cols>
    <col min="1" max="1" width="3.28515625" style="55" bestFit="1" customWidth="1"/>
    <col min="2" max="2" width="35.140625" style="3" customWidth="1"/>
    <col min="3" max="3" width="5.5703125" style="3" customWidth="1"/>
    <col min="4" max="4" width="8.140625" style="3" bestFit="1" customWidth="1"/>
    <col min="5" max="5" width="8.42578125" style="3" hidden="1" customWidth="1"/>
    <col min="6" max="6" width="10.85546875" style="3" bestFit="1" customWidth="1"/>
    <col min="7" max="7" width="13.28515625" style="56" bestFit="1" customWidth="1"/>
    <col min="8" max="8" width="9.5703125" style="3" customWidth="1"/>
    <col min="9" max="9" width="15" style="3" hidden="1" customWidth="1"/>
    <col min="10" max="11" width="9.140625" style="3"/>
    <col min="12" max="12" width="12.42578125" style="3" bestFit="1" customWidth="1"/>
    <col min="13" max="256" width="9.140625" style="3"/>
    <col min="257" max="257" width="3.28515625" style="3" bestFit="1" customWidth="1"/>
    <col min="258" max="258" width="35.140625" style="3" customWidth="1"/>
    <col min="259" max="259" width="5.5703125" style="3" customWidth="1"/>
    <col min="260" max="260" width="8.140625" style="3" bestFit="1" customWidth="1"/>
    <col min="261" max="261" width="0" style="3" hidden="1" customWidth="1"/>
    <col min="262" max="262" width="10.85546875" style="3" bestFit="1" customWidth="1"/>
    <col min="263" max="263" width="13.28515625" style="3" bestFit="1" customWidth="1"/>
    <col min="264" max="264" width="9.5703125" style="3" customWidth="1"/>
    <col min="265" max="265" width="0" style="3" hidden="1" customWidth="1"/>
    <col min="266" max="267" width="9.140625" style="3"/>
    <col min="268" max="268" width="12.42578125" style="3" bestFit="1" customWidth="1"/>
    <col min="269" max="512" width="9.140625" style="3"/>
    <col min="513" max="513" width="3.28515625" style="3" bestFit="1" customWidth="1"/>
    <col min="514" max="514" width="35.140625" style="3" customWidth="1"/>
    <col min="515" max="515" width="5.5703125" style="3" customWidth="1"/>
    <col min="516" max="516" width="8.140625" style="3" bestFit="1" customWidth="1"/>
    <col min="517" max="517" width="0" style="3" hidden="1" customWidth="1"/>
    <col min="518" max="518" width="10.85546875" style="3" bestFit="1" customWidth="1"/>
    <col min="519" max="519" width="13.28515625" style="3" bestFit="1" customWidth="1"/>
    <col min="520" max="520" width="9.5703125" style="3" customWidth="1"/>
    <col min="521" max="521" width="0" style="3" hidden="1" customWidth="1"/>
    <col min="522" max="523" width="9.140625" style="3"/>
    <col min="524" max="524" width="12.42578125" style="3" bestFit="1" customWidth="1"/>
    <col min="525" max="768" width="9.140625" style="3"/>
    <col min="769" max="769" width="3.28515625" style="3" bestFit="1" customWidth="1"/>
    <col min="770" max="770" width="35.140625" style="3" customWidth="1"/>
    <col min="771" max="771" width="5.5703125" style="3" customWidth="1"/>
    <col min="772" max="772" width="8.140625" style="3" bestFit="1" customWidth="1"/>
    <col min="773" max="773" width="0" style="3" hidden="1" customWidth="1"/>
    <col min="774" max="774" width="10.85546875" style="3" bestFit="1" customWidth="1"/>
    <col min="775" max="775" width="13.28515625" style="3" bestFit="1" customWidth="1"/>
    <col min="776" max="776" width="9.5703125" style="3" customWidth="1"/>
    <col min="777" max="777" width="0" style="3" hidden="1" customWidth="1"/>
    <col min="778" max="779" width="9.140625" style="3"/>
    <col min="780" max="780" width="12.42578125" style="3" bestFit="1" customWidth="1"/>
    <col min="781" max="1024" width="9.140625" style="3"/>
    <col min="1025" max="1025" width="3.28515625" style="3" bestFit="1" customWidth="1"/>
    <col min="1026" max="1026" width="35.140625" style="3" customWidth="1"/>
    <col min="1027" max="1027" width="5.5703125" style="3" customWidth="1"/>
    <col min="1028" max="1028" width="8.140625" style="3" bestFit="1" customWidth="1"/>
    <col min="1029" max="1029" width="0" style="3" hidden="1" customWidth="1"/>
    <col min="1030" max="1030" width="10.85546875" style="3" bestFit="1" customWidth="1"/>
    <col min="1031" max="1031" width="13.28515625" style="3" bestFit="1" customWidth="1"/>
    <col min="1032" max="1032" width="9.5703125" style="3" customWidth="1"/>
    <col min="1033" max="1033" width="0" style="3" hidden="1" customWidth="1"/>
    <col min="1034" max="1035" width="9.140625" style="3"/>
    <col min="1036" max="1036" width="12.42578125" style="3" bestFit="1" customWidth="1"/>
    <col min="1037" max="1280" width="9.140625" style="3"/>
    <col min="1281" max="1281" width="3.28515625" style="3" bestFit="1" customWidth="1"/>
    <col min="1282" max="1282" width="35.140625" style="3" customWidth="1"/>
    <col min="1283" max="1283" width="5.5703125" style="3" customWidth="1"/>
    <col min="1284" max="1284" width="8.140625" style="3" bestFit="1" customWidth="1"/>
    <col min="1285" max="1285" width="0" style="3" hidden="1" customWidth="1"/>
    <col min="1286" max="1286" width="10.85546875" style="3" bestFit="1" customWidth="1"/>
    <col min="1287" max="1287" width="13.28515625" style="3" bestFit="1" customWidth="1"/>
    <col min="1288" max="1288" width="9.5703125" style="3" customWidth="1"/>
    <col min="1289" max="1289" width="0" style="3" hidden="1" customWidth="1"/>
    <col min="1290" max="1291" width="9.140625" style="3"/>
    <col min="1292" max="1292" width="12.42578125" style="3" bestFit="1" customWidth="1"/>
    <col min="1293" max="1536" width="9.140625" style="3"/>
    <col min="1537" max="1537" width="3.28515625" style="3" bestFit="1" customWidth="1"/>
    <col min="1538" max="1538" width="35.140625" style="3" customWidth="1"/>
    <col min="1539" max="1539" width="5.5703125" style="3" customWidth="1"/>
    <col min="1540" max="1540" width="8.140625" style="3" bestFit="1" customWidth="1"/>
    <col min="1541" max="1541" width="0" style="3" hidden="1" customWidth="1"/>
    <col min="1542" max="1542" width="10.85546875" style="3" bestFit="1" customWidth="1"/>
    <col min="1543" max="1543" width="13.28515625" style="3" bestFit="1" customWidth="1"/>
    <col min="1544" max="1544" width="9.5703125" style="3" customWidth="1"/>
    <col min="1545" max="1545" width="0" style="3" hidden="1" customWidth="1"/>
    <col min="1546" max="1547" width="9.140625" style="3"/>
    <col min="1548" max="1548" width="12.42578125" style="3" bestFit="1" customWidth="1"/>
    <col min="1549" max="1792" width="9.140625" style="3"/>
    <col min="1793" max="1793" width="3.28515625" style="3" bestFit="1" customWidth="1"/>
    <col min="1794" max="1794" width="35.140625" style="3" customWidth="1"/>
    <col min="1795" max="1795" width="5.5703125" style="3" customWidth="1"/>
    <col min="1796" max="1796" width="8.140625" style="3" bestFit="1" customWidth="1"/>
    <col min="1797" max="1797" width="0" style="3" hidden="1" customWidth="1"/>
    <col min="1798" max="1798" width="10.85546875" style="3" bestFit="1" customWidth="1"/>
    <col min="1799" max="1799" width="13.28515625" style="3" bestFit="1" customWidth="1"/>
    <col min="1800" max="1800" width="9.5703125" style="3" customWidth="1"/>
    <col min="1801" max="1801" width="0" style="3" hidden="1" customWidth="1"/>
    <col min="1802" max="1803" width="9.140625" style="3"/>
    <col min="1804" max="1804" width="12.42578125" style="3" bestFit="1" customWidth="1"/>
    <col min="1805" max="2048" width="9.140625" style="3"/>
    <col min="2049" max="2049" width="3.28515625" style="3" bestFit="1" customWidth="1"/>
    <col min="2050" max="2050" width="35.140625" style="3" customWidth="1"/>
    <col min="2051" max="2051" width="5.5703125" style="3" customWidth="1"/>
    <col min="2052" max="2052" width="8.140625" style="3" bestFit="1" customWidth="1"/>
    <col min="2053" max="2053" width="0" style="3" hidden="1" customWidth="1"/>
    <col min="2054" max="2054" width="10.85546875" style="3" bestFit="1" customWidth="1"/>
    <col min="2055" max="2055" width="13.28515625" style="3" bestFit="1" customWidth="1"/>
    <col min="2056" max="2056" width="9.5703125" style="3" customWidth="1"/>
    <col min="2057" max="2057" width="0" style="3" hidden="1" customWidth="1"/>
    <col min="2058" max="2059" width="9.140625" style="3"/>
    <col min="2060" max="2060" width="12.42578125" style="3" bestFit="1" customWidth="1"/>
    <col min="2061" max="2304" width="9.140625" style="3"/>
    <col min="2305" max="2305" width="3.28515625" style="3" bestFit="1" customWidth="1"/>
    <col min="2306" max="2306" width="35.140625" style="3" customWidth="1"/>
    <col min="2307" max="2307" width="5.5703125" style="3" customWidth="1"/>
    <col min="2308" max="2308" width="8.140625" style="3" bestFit="1" customWidth="1"/>
    <col min="2309" max="2309" width="0" style="3" hidden="1" customWidth="1"/>
    <col min="2310" max="2310" width="10.85546875" style="3" bestFit="1" customWidth="1"/>
    <col min="2311" max="2311" width="13.28515625" style="3" bestFit="1" customWidth="1"/>
    <col min="2312" max="2312" width="9.5703125" style="3" customWidth="1"/>
    <col min="2313" max="2313" width="0" style="3" hidden="1" customWidth="1"/>
    <col min="2314" max="2315" width="9.140625" style="3"/>
    <col min="2316" max="2316" width="12.42578125" style="3" bestFit="1" customWidth="1"/>
    <col min="2317" max="2560" width="9.140625" style="3"/>
    <col min="2561" max="2561" width="3.28515625" style="3" bestFit="1" customWidth="1"/>
    <col min="2562" max="2562" width="35.140625" style="3" customWidth="1"/>
    <col min="2563" max="2563" width="5.5703125" style="3" customWidth="1"/>
    <col min="2564" max="2564" width="8.140625" style="3" bestFit="1" customWidth="1"/>
    <col min="2565" max="2565" width="0" style="3" hidden="1" customWidth="1"/>
    <col min="2566" max="2566" width="10.85546875" style="3" bestFit="1" customWidth="1"/>
    <col min="2567" max="2567" width="13.28515625" style="3" bestFit="1" customWidth="1"/>
    <col min="2568" max="2568" width="9.5703125" style="3" customWidth="1"/>
    <col min="2569" max="2569" width="0" style="3" hidden="1" customWidth="1"/>
    <col min="2570" max="2571" width="9.140625" style="3"/>
    <col min="2572" max="2572" width="12.42578125" style="3" bestFit="1" customWidth="1"/>
    <col min="2573" max="2816" width="9.140625" style="3"/>
    <col min="2817" max="2817" width="3.28515625" style="3" bestFit="1" customWidth="1"/>
    <col min="2818" max="2818" width="35.140625" style="3" customWidth="1"/>
    <col min="2819" max="2819" width="5.5703125" style="3" customWidth="1"/>
    <col min="2820" max="2820" width="8.140625" style="3" bestFit="1" customWidth="1"/>
    <col min="2821" max="2821" width="0" style="3" hidden="1" customWidth="1"/>
    <col min="2822" max="2822" width="10.85546875" style="3" bestFit="1" customWidth="1"/>
    <col min="2823" max="2823" width="13.28515625" style="3" bestFit="1" customWidth="1"/>
    <col min="2824" max="2824" width="9.5703125" style="3" customWidth="1"/>
    <col min="2825" max="2825" width="0" style="3" hidden="1" customWidth="1"/>
    <col min="2826" max="2827" width="9.140625" style="3"/>
    <col min="2828" max="2828" width="12.42578125" style="3" bestFit="1" customWidth="1"/>
    <col min="2829" max="3072" width="9.140625" style="3"/>
    <col min="3073" max="3073" width="3.28515625" style="3" bestFit="1" customWidth="1"/>
    <col min="3074" max="3074" width="35.140625" style="3" customWidth="1"/>
    <col min="3075" max="3075" width="5.5703125" style="3" customWidth="1"/>
    <col min="3076" max="3076" width="8.140625" style="3" bestFit="1" customWidth="1"/>
    <col min="3077" max="3077" width="0" style="3" hidden="1" customWidth="1"/>
    <col min="3078" max="3078" width="10.85546875" style="3" bestFit="1" customWidth="1"/>
    <col min="3079" max="3079" width="13.28515625" style="3" bestFit="1" customWidth="1"/>
    <col min="3080" max="3080" width="9.5703125" style="3" customWidth="1"/>
    <col min="3081" max="3081" width="0" style="3" hidden="1" customWidth="1"/>
    <col min="3082" max="3083" width="9.140625" style="3"/>
    <col min="3084" max="3084" width="12.42578125" style="3" bestFit="1" customWidth="1"/>
    <col min="3085" max="3328" width="9.140625" style="3"/>
    <col min="3329" max="3329" width="3.28515625" style="3" bestFit="1" customWidth="1"/>
    <col min="3330" max="3330" width="35.140625" style="3" customWidth="1"/>
    <col min="3331" max="3331" width="5.5703125" style="3" customWidth="1"/>
    <col min="3332" max="3332" width="8.140625" style="3" bestFit="1" customWidth="1"/>
    <col min="3333" max="3333" width="0" style="3" hidden="1" customWidth="1"/>
    <col min="3334" max="3334" width="10.85546875" style="3" bestFit="1" customWidth="1"/>
    <col min="3335" max="3335" width="13.28515625" style="3" bestFit="1" customWidth="1"/>
    <col min="3336" max="3336" width="9.5703125" style="3" customWidth="1"/>
    <col min="3337" max="3337" width="0" style="3" hidden="1" customWidth="1"/>
    <col min="3338" max="3339" width="9.140625" style="3"/>
    <col min="3340" max="3340" width="12.42578125" style="3" bestFit="1" customWidth="1"/>
    <col min="3341" max="3584" width="9.140625" style="3"/>
    <col min="3585" max="3585" width="3.28515625" style="3" bestFit="1" customWidth="1"/>
    <col min="3586" max="3586" width="35.140625" style="3" customWidth="1"/>
    <col min="3587" max="3587" width="5.5703125" style="3" customWidth="1"/>
    <col min="3588" max="3588" width="8.140625" style="3" bestFit="1" customWidth="1"/>
    <col min="3589" max="3589" width="0" style="3" hidden="1" customWidth="1"/>
    <col min="3590" max="3590" width="10.85546875" style="3" bestFit="1" customWidth="1"/>
    <col min="3591" max="3591" width="13.28515625" style="3" bestFit="1" customWidth="1"/>
    <col min="3592" max="3592" width="9.5703125" style="3" customWidth="1"/>
    <col min="3593" max="3593" width="0" style="3" hidden="1" customWidth="1"/>
    <col min="3594" max="3595" width="9.140625" style="3"/>
    <col min="3596" max="3596" width="12.42578125" style="3" bestFit="1" customWidth="1"/>
    <col min="3597" max="3840" width="9.140625" style="3"/>
    <col min="3841" max="3841" width="3.28515625" style="3" bestFit="1" customWidth="1"/>
    <col min="3842" max="3842" width="35.140625" style="3" customWidth="1"/>
    <col min="3843" max="3843" width="5.5703125" style="3" customWidth="1"/>
    <col min="3844" max="3844" width="8.140625" style="3" bestFit="1" customWidth="1"/>
    <col min="3845" max="3845" width="0" style="3" hidden="1" customWidth="1"/>
    <col min="3846" max="3846" width="10.85546875" style="3" bestFit="1" customWidth="1"/>
    <col min="3847" max="3847" width="13.28515625" style="3" bestFit="1" customWidth="1"/>
    <col min="3848" max="3848" width="9.5703125" style="3" customWidth="1"/>
    <col min="3849" max="3849" width="0" style="3" hidden="1" customWidth="1"/>
    <col min="3850" max="3851" width="9.140625" style="3"/>
    <col min="3852" max="3852" width="12.42578125" style="3" bestFit="1" customWidth="1"/>
    <col min="3853" max="4096" width="9.140625" style="3"/>
    <col min="4097" max="4097" width="3.28515625" style="3" bestFit="1" customWidth="1"/>
    <col min="4098" max="4098" width="35.140625" style="3" customWidth="1"/>
    <col min="4099" max="4099" width="5.5703125" style="3" customWidth="1"/>
    <col min="4100" max="4100" width="8.140625" style="3" bestFit="1" customWidth="1"/>
    <col min="4101" max="4101" width="0" style="3" hidden="1" customWidth="1"/>
    <col min="4102" max="4102" width="10.85546875" style="3" bestFit="1" customWidth="1"/>
    <col min="4103" max="4103" width="13.28515625" style="3" bestFit="1" customWidth="1"/>
    <col min="4104" max="4104" width="9.5703125" style="3" customWidth="1"/>
    <col min="4105" max="4105" width="0" style="3" hidden="1" customWidth="1"/>
    <col min="4106" max="4107" width="9.140625" style="3"/>
    <col min="4108" max="4108" width="12.42578125" style="3" bestFit="1" customWidth="1"/>
    <col min="4109" max="4352" width="9.140625" style="3"/>
    <col min="4353" max="4353" width="3.28515625" style="3" bestFit="1" customWidth="1"/>
    <col min="4354" max="4354" width="35.140625" style="3" customWidth="1"/>
    <col min="4355" max="4355" width="5.5703125" style="3" customWidth="1"/>
    <col min="4356" max="4356" width="8.140625" style="3" bestFit="1" customWidth="1"/>
    <col min="4357" max="4357" width="0" style="3" hidden="1" customWidth="1"/>
    <col min="4358" max="4358" width="10.85546875" style="3" bestFit="1" customWidth="1"/>
    <col min="4359" max="4359" width="13.28515625" style="3" bestFit="1" customWidth="1"/>
    <col min="4360" max="4360" width="9.5703125" style="3" customWidth="1"/>
    <col min="4361" max="4361" width="0" style="3" hidden="1" customWidth="1"/>
    <col min="4362" max="4363" width="9.140625" style="3"/>
    <col min="4364" max="4364" width="12.42578125" style="3" bestFit="1" customWidth="1"/>
    <col min="4365" max="4608" width="9.140625" style="3"/>
    <col min="4609" max="4609" width="3.28515625" style="3" bestFit="1" customWidth="1"/>
    <col min="4610" max="4610" width="35.140625" style="3" customWidth="1"/>
    <col min="4611" max="4611" width="5.5703125" style="3" customWidth="1"/>
    <col min="4612" max="4612" width="8.140625" style="3" bestFit="1" customWidth="1"/>
    <col min="4613" max="4613" width="0" style="3" hidden="1" customWidth="1"/>
    <col min="4614" max="4614" width="10.85546875" style="3" bestFit="1" customWidth="1"/>
    <col min="4615" max="4615" width="13.28515625" style="3" bestFit="1" customWidth="1"/>
    <col min="4616" max="4616" width="9.5703125" style="3" customWidth="1"/>
    <col min="4617" max="4617" width="0" style="3" hidden="1" customWidth="1"/>
    <col min="4618" max="4619" width="9.140625" style="3"/>
    <col min="4620" max="4620" width="12.42578125" style="3" bestFit="1" customWidth="1"/>
    <col min="4621" max="4864" width="9.140625" style="3"/>
    <col min="4865" max="4865" width="3.28515625" style="3" bestFit="1" customWidth="1"/>
    <col min="4866" max="4866" width="35.140625" style="3" customWidth="1"/>
    <col min="4867" max="4867" width="5.5703125" style="3" customWidth="1"/>
    <col min="4868" max="4868" width="8.140625" style="3" bestFit="1" customWidth="1"/>
    <col min="4869" max="4869" width="0" style="3" hidden="1" customWidth="1"/>
    <col min="4870" max="4870" width="10.85546875" style="3" bestFit="1" customWidth="1"/>
    <col min="4871" max="4871" width="13.28515625" style="3" bestFit="1" customWidth="1"/>
    <col min="4872" max="4872" width="9.5703125" style="3" customWidth="1"/>
    <col min="4873" max="4873" width="0" style="3" hidden="1" customWidth="1"/>
    <col min="4874" max="4875" width="9.140625" style="3"/>
    <col min="4876" max="4876" width="12.42578125" style="3" bestFit="1" customWidth="1"/>
    <col min="4877" max="5120" width="9.140625" style="3"/>
    <col min="5121" max="5121" width="3.28515625" style="3" bestFit="1" customWidth="1"/>
    <col min="5122" max="5122" width="35.140625" style="3" customWidth="1"/>
    <col min="5123" max="5123" width="5.5703125" style="3" customWidth="1"/>
    <col min="5124" max="5124" width="8.140625" style="3" bestFit="1" customWidth="1"/>
    <col min="5125" max="5125" width="0" style="3" hidden="1" customWidth="1"/>
    <col min="5126" max="5126" width="10.85546875" style="3" bestFit="1" customWidth="1"/>
    <col min="5127" max="5127" width="13.28515625" style="3" bestFit="1" customWidth="1"/>
    <col min="5128" max="5128" width="9.5703125" style="3" customWidth="1"/>
    <col min="5129" max="5129" width="0" style="3" hidden="1" customWidth="1"/>
    <col min="5130" max="5131" width="9.140625" style="3"/>
    <col min="5132" max="5132" width="12.42578125" style="3" bestFit="1" customWidth="1"/>
    <col min="5133" max="5376" width="9.140625" style="3"/>
    <col min="5377" max="5377" width="3.28515625" style="3" bestFit="1" customWidth="1"/>
    <col min="5378" max="5378" width="35.140625" style="3" customWidth="1"/>
    <col min="5379" max="5379" width="5.5703125" style="3" customWidth="1"/>
    <col min="5380" max="5380" width="8.140625" style="3" bestFit="1" customWidth="1"/>
    <col min="5381" max="5381" width="0" style="3" hidden="1" customWidth="1"/>
    <col min="5382" max="5382" width="10.85546875" style="3" bestFit="1" customWidth="1"/>
    <col min="5383" max="5383" width="13.28515625" style="3" bestFit="1" customWidth="1"/>
    <col min="5384" max="5384" width="9.5703125" style="3" customWidth="1"/>
    <col min="5385" max="5385" width="0" style="3" hidden="1" customWidth="1"/>
    <col min="5386" max="5387" width="9.140625" style="3"/>
    <col min="5388" max="5388" width="12.42578125" style="3" bestFit="1" customWidth="1"/>
    <col min="5389" max="5632" width="9.140625" style="3"/>
    <col min="5633" max="5633" width="3.28515625" style="3" bestFit="1" customWidth="1"/>
    <col min="5634" max="5634" width="35.140625" style="3" customWidth="1"/>
    <col min="5635" max="5635" width="5.5703125" style="3" customWidth="1"/>
    <col min="5636" max="5636" width="8.140625" style="3" bestFit="1" customWidth="1"/>
    <col min="5637" max="5637" width="0" style="3" hidden="1" customWidth="1"/>
    <col min="5638" max="5638" width="10.85546875" style="3" bestFit="1" customWidth="1"/>
    <col min="5639" max="5639" width="13.28515625" style="3" bestFit="1" customWidth="1"/>
    <col min="5640" max="5640" width="9.5703125" style="3" customWidth="1"/>
    <col min="5641" max="5641" width="0" style="3" hidden="1" customWidth="1"/>
    <col min="5642" max="5643" width="9.140625" style="3"/>
    <col min="5644" max="5644" width="12.42578125" style="3" bestFit="1" customWidth="1"/>
    <col min="5645" max="5888" width="9.140625" style="3"/>
    <col min="5889" max="5889" width="3.28515625" style="3" bestFit="1" customWidth="1"/>
    <col min="5890" max="5890" width="35.140625" style="3" customWidth="1"/>
    <col min="5891" max="5891" width="5.5703125" style="3" customWidth="1"/>
    <col min="5892" max="5892" width="8.140625" style="3" bestFit="1" customWidth="1"/>
    <col min="5893" max="5893" width="0" style="3" hidden="1" customWidth="1"/>
    <col min="5894" max="5894" width="10.85546875" style="3" bestFit="1" customWidth="1"/>
    <col min="5895" max="5895" width="13.28515625" style="3" bestFit="1" customWidth="1"/>
    <col min="5896" max="5896" width="9.5703125" style="3" customWidth="1"/>
    <col min="5897" max="5897" width="0" style="3" hidden="1" customWidth="1"/>
    <col min="5898" max="5899" width="9.140625" style="3"/>
    <col min="5900" max="5900" width="12.42578125" style="3" bestFit="1" customWidth="1"/>
    <col min="5901" max="6144" width="9.140625" style="3"/>
    <col min="6145" max="6145" width="3.28515625" style="3" bestFit="1" customWidth="1"/>
    <col min="6146" max="6146" width="35.140625" style="3" customWidth="1"/>
    <col min="6147" max="6147" width="5.5703125" style="3" customWidth="1"/>
    <col min="6148" max="6148" width="8.140625" style="3" bestFit="1" customWidth="1"/>
    <col min="6149" max="6149" width="0" style="3" hidden="1" customWidth="1"/>
    <col min="6150" max="6150" width="10.85546875" style="3" bestFit="1" customWidth="1"/>
    <col min="6151" max="6151" width="13.28515625" style="3" bestFit="1" customWidth="1"/>
    <col min="6152" max="6152" width="9.5703125" style="3" customWidth="1"/>
    <col min="6153" max="6153" width="0" style="3" hidden="1" customWidth="1"/>
    <col min="6154" max="6155" width="9.140625" style="3"/>
    <col min="6156" max="6156" width="12.42578125" style="3" bestFit="1" customWidth="1"/>
    <col min="6157" max="6400" width="9.140625" style="3"/>
    <col min="6401" max="6401" width="3.28515625" style="3" bestFit="1" customWidth="1"/>
    <col min="6402" max="6402" width="35.140625" style="3" customWidth="1"/>
    <col min="6403" max="6403" width="5.5703125" style="3" customWidth="1"/>
    <col min="6404" max="6404" width="8.140625" style="3" bestFit="1" customWidth="1"/>
    <col min="6405" max="6405" width="0" style="3" hidden="1" customWidth="1"/>
    <col min="6406" max="6406" width="10.85546875" style="3" bestFit="1" customWidth="1"/>
    <col min="6407" max="6407" width="13.28515625" style="3" bestFit="1" customWidth="1"/>
    <col min="6408" max="6408" width="9.5703125" style="3" customWidth="1"/>
    <col min="6409" max="6409" width="0" style="3" hidden="1" customWidth="1"/>
    <col min="6410" max="6411" width="9.140625" style="3"/>
    <col min="6412" max="6412" width="12.42578125" style="3" bestFit="1" customWidth="1"/>
    <col min="6413" max="6656" width="9.140625" style="3"/>
    <col min="6657" max="6657" width="3.28515625" style="3" bestFit="1" customWidth="1"/>
    <col min="6658" max="6658" width="35.140625" style="3" customWidth="1"/>
    <col min="6659" max="6659" width="5.5703125" style="3" customWidth="1"/>
    <col min="6660" max="6660" width="8.140625" style="3" bestFit="1" customWidth="1"/>
    <col min="6661" max="6661" width="0" style="3" hidden="1" customWidth="1"/>
    <col min="6662" max="6662" width="10.85546875" style="3" bestFit="1" customWidth="1"/>
    <col min="6663" max="6663" width="13.28515625" style="3" bestFit="1" customWidth="1"/>
    <col min="6664" max="6664" width="9.5703125" style="3" customWidth="1"/>
    <col min="6665" max="6665" width="0" style="3" hidden="1" customWidth="1"/>
    <col min="6666" max="6667" width="9.140625" style="3"/>
    <col min="6668" max="6668" width="12.42578125" style="3" bestFit="1" customWidth="1"/>
    <col min="6669" max="6912" width="9.140625" style="3"/>
    <col min="6913" max="6913" width="3.28515625" style="3" bestFit="1" customWidth="1"/>
    <col min="6914" max="6914" width="35.140625" style="3" customWidth="1"/>
    <col min="6915" max="6915" width="5.5703125" style="3" customWidth="1"/>
    <col min="6916" max="6916" width="8.140625" style="3" bestFit="1" customWidth="1"/>
    <col min="6917" max="6917" width="0" style="3" hidden="1" customWidth="1"/>
    <col min="6918" max="6918" width="10.85546875" style="3" bestFit="1" customWidth="1"/>
    <col min="6919" max="6919" width="13.28515625" style="3" bestFit="1" customWidth="1"/>
    <col min="6920" max="6920" width="9.5703125" style="3" customWidth="1"/>
    <col min="6921" max="6921" width="0" style="3" hidden="1" customWidth="1"/>
    <col min="6922" max="6923" width="9.140625" style="3"/>
    <col min="6924" max="6924" width="12.42578125" style="3" bestFit="1" customWidth="1"/>
    <col min="6925" max="7168" width="9.140625" style="3"/>
    <col min="7169" max="7169" width="3.28515625" style="3" bestFit="1" customWidth="1"/>
    <col min="7170" max="7170" width="35.140625" style="3" customWidth="1"/>
    <col min="7171" max="7171" width="5.5703125" style="3" customWidth="1"/>
    <col min="7172" max="7172" width="8.140625" style="3" bestFit="1" customWidth="1"/>
    <col min="7173" max="7173" width="0" style="3" hidden="1" customWidth="1"/>
    <col min="7174" max="7174" width="10.85546875" style="3" bestFit="1" customWidth="1"/>
    <col min="7175" max="7175" width="13.28515625" style="3" bestFit="1" customWidth="1"/>
    <col min="7176" max="7176" width="9.5703125" style="3" customWidth="1"/>
    <col min="7177" max="7177" width="0" style="3" hidden="1" customWidth="1"/>
    <col min="7178" max="7179" width="9.140625" style="3"/>
    <col min="7180" max="7180" width="12.42578125" style="3" bestFit="1" customWidth="1"/>
    <col min="7181" max="7424" width="9.140625" style="3"/>
    <col min="7425" max="7425" width="3.28515625" style="3" bestFit="1" customWidth="1"/>
    <col min="7426" max="7426" width="35.140625" style="3" customWidth="1"/>
    <col min="7427" max="7427" width="5.5703125" style="3" customWidth="1"/>
    <col min="7428" max="7428" width="8.140625" style="3" bestFit="1" customWidth="1"/>
    <col min="7429" max="7429" width="0" style="3" hidden="1" customWidth="1"/>
    <col min="7430" max="7430" width="10.85546875" style="3" bestFit="1" customWidth="1"/>
    <col min="7431" max="7431" width="13.28515625" style="3" bestFit="1" customWidth="1"/>
    <col min="7432" max="7432" width="9.5703125" style="3" customWidth="1"/>
    <col min="7433" max="7433" width="0" style="3" hidden="1" customWidth="1"/>
    <col min="7434" max="7435" width="9.140625" style="3"/>
    <col min="7436" max="7436" width="12.42578125" style="3" bestFit="1" customWidth="1"/>
    <col min="7437" max="7680" width="9.140625" style="3"/>
    <col min="7681" max="7681" width="3.28515625" style="3" bestFit="1" customWidth="1"/>
    <col min="7682" max="7682" width="35.140625" style="3" customWidth="1"/>
    <col min="7683" max="7683" width="5.5703125" style="3" customWidth="1"/>
    <col min="7684" max="7684" width="8.140625" style="3" bestFit="1" customWidth="1"/>
    <col min="7685" max="7685" width="0" style="3" hidden="1" customWidth="1"/>
    <col min="7686" max="7686" width="10.85546875" style="3" bestFit="1" customWidth="1"/>
    <col min="7687" max="7687" width="13.28515625" style="3" bestFit="1" customWidth="1"/>
    <col min="7688" max="7688" width="9.5703125" style="3" customWidth="1"/>
    <col min="7689" max="7689" width="0" style="3" hidden="1" customWidth="1"/>
    <col min="7690" max="7691" width="9.140625" style="3"/>
    <col min="7692" max="7692" width="12.42578125" style="3" bestFit="1" customWidth="1"/>
    <col min="7693" max="7936" width="9.140625" style="3"/>
    <col min="7937" max="7937" width="3.28515625" style="3" bestFit="1" customWidth="1"/>
    <col min="7938" max="7938" width="35.140625" style="3" customWidth="1"/>
    <col min="7939" max="7939" width="5.5703125" style="3" customWidth="1"/>
    <col min="7940" max="7940" width="8.140625" style="3" bestFit="1" customWidth="1"/>
    <col min="7941" max="7941" width="0" style="3" hidden="1" customWidth="1"/>
    <col min="7942" max="7942" width="10.85546875" style="3" bestFit="1" customWidth="1"/>
    <col min="7943" max="7943" width="13.28515625" style="3" bestFit="1" customWidth="1"/>
    <col min="7944" max="7944" width="9.5703125" style="3" customWidth="1"/>
    <col min="7945" max="7945" width="0" style="3" hidden="1" customWidth="1"/>
    <col min="7946" max="7947" width="9.140625" style="3"/>
    <col min="7948" max="7948" width="12.42578125" style="3" bestFit="1" customWidth="1"/>
    <col min="7949" max="8192" width="9.140625" style="3"/>
    <col min="8193" max="8193" width="3.28515625" style="3" bestFit="1" customWidth="1"/>
    <col min="8194" max="8194" width="35.140625" style="3" customWidth="1"/>
    <col min="8195" max="8195" width="5.5703125" style="3" customWidth="1"/>
    <col min="8196" max="8196" width="8.140625" style="3" bestFit="1" customWidth="1"/>
    <col min="8197" max="8197" width="0" style="3" hidden="1" customWidth="1"/>
    <col min="8198" max="8198" width="10.85546875" style="3" bestFit="1" customWidth="1"/>
    <col min="8199" max="8199" width="13.28515625" style="3" bestFit="1" customWidth="1"/>
    <col min="8200" max="8200" width="9.5703125" style="3" customWidth="1"/>
    <col min="8201" max="8201" width="0" style="3" hidden="1" customWidth="1"/>
    <col min="8202" max="8203" width="9.140625" style="3"/>
    <col min="8204" max="8204" width="12.42578125" style="3" bestFit="1" customWidth="1"/>
    <col min="8205" max="8448" width="9.140625" style="3"/>
    <col min="8449" max="8449" width="3.28515625" style="3" bestFit="1" customWidth="1"/>
    <col min="8450" max="8450" width="35.140625" style="3" customWidth="1"/>
    <col min="8451" max="8451" width="5.5703125" style="3" customWidth="1"/>
    <col min="8452" max="8452" width="8.140625" style="3" bestFit="1" customWidth="1"/>
    <col min="8453" max="8453" width="0" style="3" hidden="1" customWidth="1"/>
    <col min="8454" max="8454" width="10.85546875" style="3" bestFit="1" customWidth="1"/>
    <col min="8455" max="8455" width="13.28515625" style="3" bestFit="1" customWidth="1"/>
    <col min="8456" max="8456" width="9.5703125" style="3" customWidth="1"/>
    <col min="8457" max="8457" width="0" style="3" hidden="1" customWidth="1"/>
    <col min="8458" max="8459" width="9.140625" style="3"/>
    <col min="8460" max="8460" width="12.42578125" style="3" bestFit="1" customWidth="1"/>
    <col min="8461" max="8704" width="9.140625" style="3"/>
    <col min="8705" max="8705" width="3.28515625" style="3" bestFit="1" customWidth="1"/>
    <col min="8706" max="8706" width="35.140625" style="3" customWidth="1"/>
    <col min="8707" max="8707" width="5.5703125" style="3" customWidth="1"/>
    <col min="8708" max="8708" width="8.140625" style="3" bestFit="1" customWidth="1"/>
    <col min="8709" max="8709" width="0" style="3" hidden="1" customWidth="1"/>
    <col min="8710" max="8710" width="10.85546875" style="3" bestFit="1" customWidth="1"/>
    <col min="8711" max="8711" width="13.28515625" style="3" bestFit="1" customWidth="1"/>
    <col min="8712" max="8712" width="9.5703125" style="3" customWidth="1"/>
    <col min="8713" max="8713" width="0" style="3" hidden="1" customWidth="1"/>
    <col min="8714" max="8715" width="9.140625" style="3"/>
    <col min="8716" max="8716" width="12.42578125" style="3" bestFit="1" customWidth="1"/>
    <col min="8717" max="8960" width="9.140625" style="3"/>
    <col min="8961" max="8961" width="3.28515625" style="3" bestFit="1" customWidth="1"/>
    <col min="8962" max="8962" width="35.140625" style="3" customWidth="1"/>
    <col min="8963" max="8963" width="5.5703125" style="3" customWidth="1"/>
    <col min="8964" max="8964" width="8.140625" style="3" bestFit="1" customWidth="1"/>
    <col min="8965" max="8965" width="0" style="3" hidden="1" customWidth="1"/>
    <col min="8966" max="8966" width="10.85546875" style="3" bestFit="1" customWidth="1"/>
    <col min="8967" max="8967" width="13.28515625" style="3" bestFit="1" customWidth="1"/>
    <col min="8968" max="8968" width="9.5703125" style="3" customWidth="1"/>
    <col min="8969" max="8969" width="0" style="3" hidden="1" customWidth="1"/>
    <col min="8970" max="8971" width="9.140625" style="3"/>
    <col min="8972" max="8972" width="12.42578125" style="3" bestFit="1" customWidth="1"/>
    <col min="8973" max="9216" width="9.140625" style="3"/>
    <col min="9217" max="9217" width="3.28515625" style="3" bestFit="1" customWidth="1"/>
    <col min="9218" max="9218" width="35.140625" style="3" customWidth="1"/>
    <col min="9219" max="9219" width="5.5703125" style="3" customWidth="1"/>
    <col min="9220" max="9220" width="8.140625" style="3" bestFit="1" customWidth="1"/>
    <col min="9221" max="9221" width="0" style="3" hidden="1" customWidth="1"/>
    <col min="9222" max="9222" width="10.85546875" style="3" bestFit="1" customWidth="1"/>
    <col min="9223" max="9223" width="13.28515625" style="3" bestFit="1" customWidth="1"/>
    <col min="9224" max="9224" width="9.5703125" style="3" customWidth="1"/>
    <col min="9225" max="9225" width="0" style="3" hidden="1" customWidth="1"/>
    <col min="9226" max="9227" width="9.140625" style="3"/>
    <col min="9228" max="9228" width="12.42578125" style="3" bestFit="1" customWidth="1"/>
    <col min="9229" max="9472" width="9.140625" style="3"/>
    <col min="9473" max="9473" width="3.28515625" style="3" bestFit="1" customWidth="1"/>
    <col min="9474" max="9474" width="35.140625" style="3" customWidth="1"/>
    <col min="9475" max="9475" width="5.5703125" style="3" customWidth="1"/>
    <col min="9476" max="9476" width="8.140625" style="3" bestFit="1" customWidth="1"/>
    <col min="9477" max="9477" width="0" style="3" hidden="1" customWidth="1"/>
    <col min="9478" max="9478" width="10.85546875" style="3" bestFit="1" customWidth="1"/>
    <col min="9479" max="9479" width="13.28515625" style="3" bestFit="1" customWidth="1"/>
    <col min="9480" max="9480" width="9.5703125" style="3" customWidth="1"/>
    <col min="9481" max="9481" width="0" style="3" hidden="1" customWidth="1"/>
    <col min="9482" max="9483" width="9.140625" style="3"/>
    <col min="9484" max="9484" width="12.42578125" style="3" bestFit="1" customWidth="1"/>
    <col min="9485" max="9728" width="9.140625" style="3"/>
    <col min="9729" max="9729" width="3.28515625" style="3" bestFit="1" customWidth="1"/>
    <col min="9730" max="9730" width="35.140625" style="3" customWidth="1"/>
    <col min="9731" max="9731" width="5.5703125" style="3" customWidth="1"/>
    <col min="9732" max="9732" width="8.140625" style="3" bestFit="1" customWidth="1"/>
    <col min="9733" max="9733" width="0" style="3" hidden="1" customWidth="1"/>
    <col min="9734" max="9734" width="10.85546875" style="3" bestFit="1" customWidth="1"/>
    <col min="9735" max="9735" width="13.28515625" style="3" bestFit="1" customWidth="1"/>
    <col min="9736" max="9736" width="9.5703125" style="3" customWidth="1"/>
    <col min="9737" max="9737" width="0" style="3" hidden="1" customWidth="1"/>
    <col min="9738" max="9739" width="9.140625" style="3"/>
    <col min="9740" max="9740" width="12.42578125" style="3" bestFit="1" customWidth="1"/>
    <col min="9741" max="9984" width="9.140625" style="3"/>
    <col min="9985" max="9985" width="3.28515625" style="3" bestFit="1" customWidth="1"/>
    <col min="9986" max="9986" width="35.140625" style="3" customWidth="1"/>
    <col min="9987" max="9987" width="5.5703125" style="3" customWidth="1"/>
    <col min="9988" max="9988" width="8.140625" style="3" bestFit="1" customWidth="1"/>
    <col min="9989" max="9989" width="0" style="3" hidden="1" customWidth="1"/>
    <col min="9990" max="9990" width="10.85546875" style="3" bestFit="1" customWidth="1"/>
    <col min="9991" max="9991" width="13.28515625" style="3" bestFit="1" customWidth="1"/>
    <col min="9992" max="9992" width="9.5703125" style="3" customWidth="1"/>
    <col min="9993" max="9993" width="0" style="3" hidden="1" customWidth="1"/>
    <col min="9994" max="9995" width="9.140625" style="3"/>
    <col min="9996" max="9996" width="12.42578125" style="3" bestFit="1" customWidth="1"/>
    <col min="9997" max="10240" width="9.140625" style="3"/>
    <col min="10241" max="10241" width="3.28515625" style="3" bestFit="1" customWidth="1"/>
    <col min="10242" max="10242" width="35.140625" style="3" customWidth="1"/>
    <col min="10243" max="10243" width="5.5703125" style="3" customWidth="1"/>
    <col min="10244" max="10244" width="8.140625" style="3" bestFit="1" customWidth="1"/>
    <col min="10245" max="10245" width="0" style="3" hidden="1" customWidth="1"/>
    <col min="10246" max="10246" width="10.85546875" style="3" bestFit="1" customWidth="1"/>
    <col min="10247" max="10247" width="13.28515625" style="3" bestFit="1" customWidth="1"/>
    <col min="10248" max="10248" width="9.5703125" style="3" customWidth="1"/>
    <col min="10249" max="10249" width="0" style="3" hidden="1" customWidth="1"/>
    <col min="10250" max="10251" width="9.140625" style="3"/>
    <col min="10252" max="10252" width="12.42578125" style="3" bestFit="1" customWidth="1"/>
    <col min="10253" max="10496" width="9.140625" style="3"/>
    <col min="10497" max="10497" width="3.28515625" style="3" bestFit="1" customWidth="1"/>
    <col min="10498" max="10498" width="35.140625" style="3" customWidth="1"/>
    <col min="10499" max="10499" width="5.5703125" style="3" customWidth="1"/>
    <col min="10500" max="10500" width="8.140625" style="3" bestFit="1" customWidth="1"/>
    <col min="10501" max="10501" width="0" style="3" hidden="1" customWidth="1"/>
    <col min="10502" max="10502" width="10.85546875" style="3" bestFit="1" customWidth="1"/>
    <col min="10503" max="10503" width="13.28515625" style="3" bestFit="1" customWidth="1"/>
    <col min="10504" max="10504" width="9.5703125" style="3" customWidth="1"/>
    <col min="10505" max="10505" width="0" style="3" hidden="1" customWidth="1"/>
    <col min="10506" max="10507" width="9.140625" style="3"/>
    <col min="10508" max="10508" width="12.42578125" style="3" bestFit="1" customWidth="1"/>
    <col min="10509" max="10752" width="9.140625" style="3"/>
    <col min="10753" max="10753" width="3.28515625" style="3" bestFit="1" customWidth="1"/>
    <col min="10754" max="10754" width="35.140625" style="3" customWidth="1"/>
    <col min="10755" max="10755" width="5.5703125" style="3" customWidth="1"/>
    <col min="10756" max="10756" width="8.140625" style="3" bestFit="1" customWidth="1"/>
    <col min="10757" max="10757" width="0" style="3" hidden="1" customWidth="1"/>
    <col min="10758" max="10758" width="10.85546875" style="3" bestFit="1" customWidth="1"/>
    <col min="10759" max="10759" width="13.28515625" style="3" bestFit="1" customWidth="1"/>
    <col min="10760" max="10760" width="9.5703125" style="3" customWidth="1"/>
    <col min="10761" max="10761" width="0" style="3" hidden="1" customWidth="1"/>
    <col min="10762" max="10763" width="9.140625" style="3"/>
    <col min="10764" max="10764" width="12.42578125" style="3" bestFit="1" customWidth="1"/>
    <col min="10765" max="11008" width="9.140625" style="3"/>
    <col min="11009" max="11009" width="3.28515625" style="3" bestFit="1" customWidth="1"/>
    <col min="11010" max="11010" width="35.140625" style="3" customWidth="1"/>
    <col min="11011" max="11011" width="5.5703125" style="3" customWidth="1"/>
    <col min="11012" max="11012" width="8.140625" style="3" bestFit="1" customWidth="1"/>
    <col min="11013" max="11013" width="0" style="3" hidden="1" customWidth="1"/>
    <col min="11014" max="11014" width="10.85546875" style="3" bestFit="1" customWidth="1"/>
    <col min="11015" max="11015" width="13.28515625" style="3" bestFit="1" customWidth="1"/>
    <col min="11016" max="11016" width="9.5703125" style="3" customWidth="1"/>
    <col min="11017" max="11017" width="0" style="3" hidden="1" customWidth="1"/>
    <col min="11018" max="11019" width="9.140625" style="3"/>
    <col min="11020" max="11020" width="12.42578125" style="3" bestFit="1" customWidth="1"/>
    <col min="11021" max="11264" width="9.140625" style="3"/>
    <col min="11265" max="11265" width="3.28515625" style="3" bestFit="1" customWidth="1"/>
    <col min="11266" max="11266" width="35.140625" style="3" customWidth="1"/>
    <col min="11267" max="11267" width="5.5703125" style="3" customWidth="1"/>
    <col min="11268" max="11268" width="8.140625" style="3" bestFit="1" customWidth="1"/>
    <col min="11269" max="11269" width="0" style="3" hidden="1" customWidth="1"/>
    <col min="11270" max="11270" width="10.85546875" style="3" bestFit="1" customWidth="1"/>
    <col min="11271" max="11271" width="13.28515625" style="3" bestFit="1" customWidth="1"/>
    <col min="11272" max="11272" width="9.5703125" style="3" customWidth="1"/>
    <col min="11273" max="11273" width="0" style="3" hidden="1" customWidth="1"/>
    <col min="11274" max="11275" width="9.140625" style="3"/>
    <col min="11276" max="11276" width="12.42578125" style="3" bestFit="1" customWidth="1"/>
    <col min="11277" max="11520" width="9.140625" style="3"/>
    <col min="11521" max="11521" width="3.28515625" style="3" bestFit="1" customWidth="1"/>
    <col min="11522" max="11522" width="35.140625" style="3" customWidth="1"/>
    <col min="11523" max="11523" width="5.5703125" style="3" customWidth="1"/>
    <col min="11524" max="11524" width="8.140625" style="3" bestFit="1" customWidth="1"/>
    <col min="11525" max="11525" width="0" style="3" hidden="1" customWidth="1"/>
    <col min="11526" max="11526" width="10.85546875" style="3" bestFit="1" customWidth="1"/>
    <col min="11527" max="11527" width="13.28515625" style="3" bestFit="1" customWidth="1"/>
    <col min="11528" max="11528" width="9.5703125" style="3" customWidth="1"/>
    <col min="11529" max="11529" width="0" style="3" hidden="1" customWidth="1"/>
    <col min="11530" max="11531" width="9.140625" style="3"/>
    <col min="11532" max="11532" width="12.42578125" style="3" bestFit="1" customWidth="1"/>
    <col min="11533" max="11776" width="9.140625" style="3"/>
    <col min="11777" max="11777" width="3.28515625" style="3" bestFit="1" customWidth="1"/>
    <col min="11778" max="11778" width="35.140625" style="3" customWidth="1"/>
    <col min="11779" max="11779" width="5.5703125" style="3" customWidth="1"/>
    <col min="11780" max="11780" width="8.140625" style="3" bestFit="1" customWidth="1"/>
    <col min="11781" max="11781" width="0" style="3" hidden="1" customWidth="1"/>
    <col min="11782" max="11782" width="10.85546875" style="3" bestFit="1" customWidth="1"/>
    <col min="11783" max="11783" width="13.28515625" style="3" bestFit="1" customWidth="1"/>
    <col min="11784" max="11784" width="9.5703125" style="3" customWidth="1"/>
    <col min="11785" max="11785" width="0" style="3" hidden="1" customWidth="1"/>
    <col min="11786" max="11787" width="9.140625" style="3"/>
    <col min="11788" max="11788" width="12.42578125" style="3" bestFit="1" customWidth="1"/>
    <col min="11789" max="12032" width="9.140625" style="3"/>
    <col min="12033" max="12033" width="3.28515625" style="3" bestFit="1" customWidth="1"/>
    <col min="12034" max="12034" width="35.140625" style="3" customWidth="1"/>
    <col min="12035" max="12035" width="5.5703125" style="3" customWidth="1"/>
    <col min="12036" max="12036" width="8.140625" style="3" bestFit="1" customWidth="1"/>
    <col min="12037" max="12037" width="0" style="3" hidden="1" customWidth="1"/>
    <col min="12038" max="12038" width="10.85546875" style="3" bestFit="1" customWidth="1"/>
    <col min="12039" max="12039" width="13.28515625" style="3" bestFit="1" customWidth="1"/>
    <col min="12040" max="12040" width="9.5703125" style="3" customWidth="1"/>
    <col min="12041" max="12041" width="0" style="3" hidden="1" customWidth="1"/>
    <col min="12042" max="12043" width="9.140625" style="3"/>
    <col min="12044" max="12044" width="12.42578125" style="3" bestFit="1" customWidth="1"/>
    <col min="12045" max="12288" width="9.140625" style="3"/>
    <col min="12289" max="12289" width="3.28515625" style="3" bestFit="1" customWidth="1"/>
    <col min="12290" max="12290" width="35.140625" style="3" customWidth="1"/>
    <col min="12291" max="12291" width="5.5703125" style="3" customWidth="1"/>
    <col min="12292" max="12292" width="8.140625" style="3" bestFit="1" customWidth="1"/>
    <col min="12293" max="12293" width="0" style="3" hidden="1" customWidth="1"/>
    <col min="12294" max="12294" width="10.85546875" style="3" bestFit="1" customWidth="1"/>
    <col min="12295" max="12295" width="13.28515625" style="3" bestFit="1" customWidth="1"/>
    <col min="12296" max="12296" width="9.5703125" style="3" customWidth="1"/>
    <col min="12297" max="12297" width="0" style="3" hidden="1" customWidth="1"/>
    <col min="12298" max="12299" width="9.140625" style="3"/>
    <col min="12300" max="12300" width="12.42578125" style="3" bestFit="1" customWidth="1"/>
    <col min="12301" max="12544" width="9.140625" style="3"/>
    <col min="12545" max="12545" width="3.28515625" style="3" bestFit="1" customWidth="1"/>
    <col min="12546" max="12546" width="35.140625" style="3" customWidth="1"/>
    <col min="12547" max="12547" width="5.5703125" style="3" customWidth="1"/>
    <col min="12548" max="12548" width="8.140625" style="3" bestFit="1" customWidth="1"/>
    <col min="12549" max="12549" width="0" style="3" hidden="1" customWidth="1"/>
    <col min="12550" max="12550" width="10.85546875" style="3" bestFit="1" customWidth="1"/>
    <col min="12551" max="12551" width="13.28515625" style="3" bestFit="1" customWidth="1"/>
    <col min="12552" max="12552" width="9.5703125" style="3" customWidth="1"/>
    <col min="12553" max="12553" width="0" style="3" hidden="1" customWidth="1"/>
    <col min="12554" max="12555" width="9.140625" style="3"/>
    <col min="12556" max="12556" width="12.42578125" style="3" bestFit="1" customWidth="1"/>
    <col min="12557" max="12800" width="9.140625" style="3"/>
    <col min="12801" max="12801" width="3.28515625" style="3" bestFit="1" customWidth="1"/>
    <col min="12802" max="12802" width="35.140625" style="3" customWidth="1"/>
    <col min="12803" max="12803" width="5.5703125" style="3" customWidth="1"/>
    <col min="12804" max="12804" width="8.140625" style="3" bestFit="1" customWidth="1"/>
    <col min="12805" max="12805" width="0" style="3" hidden="1" customWidth="1"/>
    <col min="12806" max="12806" width="10.85546875" style="3" bestFit="1" customWidth="1"/>
    <col min="12807" max="12807" width="13.28515625" style="3" bestFit="1" customWidth="1"/>
    <col min="12808" max="12808" width="9.5703125" style="3" customWidth="1"/>
    <col min="12809" max="12809" width="0" style="3" hidden="1" customWidth="1"/>
    <col min="12810" max="12811" width="9.140625" style="3"/>
    <col min="12812" max="12812" width="12.42578125" style="3" bestFit="1" customWidth="1"/>
    <col min="12813" max="13056" width="9.140625" style="3"/>
    <col min="13057" max="13057" width="3.28515625" style="3" bestFit="1" customWidth="1"/>
    <col min="13058" max="13058" width="35.140625" style="3" customWidth="1"/>
    <col min="13059" max="13059" width="5.5703125" style="3" customWidth="1"/>
    <col min="13060" max="13060" width="8.140625" style="3" bestFit="1" customWidth="1"/>
    <col min="13061" max="13061" width="0" style="3" hidden="1" customWidth="1"/>
    <col min="13062" max="13062" width="10.85546875" style="3" bestFit="1" customWidth="1"/>
    <col min="13063" max="13063" width="13.28515625" style="3" bestFit="1" customWidth="1"/>
    <col min="13064" max="13064" width="9.5703125" style="3" customWidth="1"/>
    <col min="13065" max="13065" width="0" style="3" hidden="1" customWidth="1"/>
    <col min="13066" max="13067" width="9.140625" style="3"/>
    <col min="13068" max="13068" width="12.42578125" style="3" bestFit="1" customWidth="1"/>
    <col min="13069" max="13312" width="9.140625" style="3"/>
    <col min="13313" max="13313" width="3.28515625" style="3" bestFit="1" customWidth="1"/>
    <col min="13314" max="13314" width="35.140625" style="3" customWidth="1"/>
    <col min="13315" max="13315" width="5.5703125" style="3" customWidth="1"/>
    <col min="13316" max="13316" width="8.140625" style="3" bestFit="1" customWidth="1"/>
    <col min="13317" max="13317" width="0" style="3" hidden="1" customWidth="1"/>
    <col min="13318" max="13318" width="10.85546875" style="3" bestFit="1" customWidth="1"/>
    <col min="13319" max="13319" width="13.28515625" style="3" bestFit="1" customWidth="1"/>
    <col min="13320" max="13320" width="9.5703125" style="3" customWidth="1"/>
    <col min="13321" max="13321" width="0" style="3" hidden="1" customWidth="1"/>
    <col min="13322" max="13323" width="9.140625" style="3"/>
    <col min="13324" max="13324" width="12.42578125" style="3" bestFit="1" customWidth="1"/>
    <col min="13325" max="13568" width="9.140625" style="3"/>
    <col min="13569" max="13569" width="3.28515625" style="3" bestFit="1" customWidth="1"/>
    <col min="13570" max="13570" width="35.140625" style="3" customWidth="1"/>
    <col min="13571" max="13571" width="5.5703125" style="3" customWidth="1"/>
    <col min="13572" max="13572" width="8.140625" style="3" bestFit="1" customWidth="1"/>
    <col min="13573" max="13573" width="0" style="3" hidden="1" customWidth="1"/>
    <col min="13574" max="13574" width="10.85546875" style="3" bestFit="1" customWidth="1"/>
    <col min="13575" max="13575" width="13.28515625" style="3" bestFit="1" customWidth="1"/>
    <col min="13576" max="13576" width="9.5703125" style="3" customWidth="1"/>
    <col min="13577" max="13577" width="0" style="3" hidden="1" customWidth="1"/>
    <col min="13578" max="13579" width="9.140625" style="3"/>
    <col min="13580" max="13580" width="12.42578125" style="3" bestFit="1" customWidth="1"/>
    <col min="13581" max="13824" width="9.140625" style="3"/>
    <col min="13825" max="13825" width="3.28515625" style="3" bestFit="1" customWidth="1"/>
    <col min="13826" max="13826" width="35.140625" style="3" customWidth="1"/>
    <col min="13827" max="13827" width="5.5703125" style="3" customWidth="1"/>
    <col min="13828" max="13828" width="8.140625" style="3" bestFit="1" customWidth="1"/>
    <col min="13829" max="13829" width="0" style="3" hidden="1" customWidth="1"/>
    <col min="13830" max="13830" width="10.85546875" style="3" bestFit="1" customWidth="1"/>
    <col min="13831" max="13831" width="13.28515625" style="3" bestFit="1" customWidth="1"/>
    <col min="13832" max="13832" width="9.5703125" style="3" customWidth="1"/>
    <col min="13833" max="13833" width="0" style="3" hidden="1" customWidth="1"/>
    <col min="13834" max="13835" width="9.140625" style="3"/>
    <col min="13836" max="13836" width="12.42578125" style="3" bestFit="1" customWidth="1"/>
    <col min="13837" max="14080" width="9.140625" style="3"/>
    <col min="14081" max="14081" width="3.28515625" style="3" bestFit="1" customWidth="1"/>
    <col min="14082" max="14082" width="35.140625" style="3" customWidth="1"/>
    <col min="14083" max="14083" width="5.5703125" style="3" customWidth="1"/>
    <col min="14084" max="14084" width="8.140625" style="3" bestFit="1" customWidth="1"/>
    <col min="14085" max="14085" width="0" style="3" hidden="1" customWidth="1"/>
    <col min="14086" max="14086" width="10.85546875" style="3" bestFit="1" customWidth="1"/>
    <col min="14087" max="14087" width="13.28515625" style="3" bestFit="1" customWidth="1"/>
    <col min="14088" max="14088" width="9.5703125" style="3" customWidth="1"/>
    <col min="14089" max="14089" width="0" style="3" hidden="1" customWidth="1"/>
    <col min="14090" max="14091" width="9.140625" style="3"/>
    <col min="14092" max="14092" width="12.42578125" style="3" bestFit="1" customWidth="1"/>
    <col min="14093" max="14336" width="9.140625" style="3"/>
    <col min="14337" max="14337" width="3.28515625" style="3" bestFit="1" customWidth="1"/>
    <col min="14338" max="14338" width="35.140625" style="3" customWidth="1"/>
    <col min="14339" max="14339" width="5.5703125" style="3" customWidth="1"/>
    <col min="14340" max="14340" width="8.140625" style="3" bestFit="1" customWidth="1"/>
    <col min="14341" max="14341" width="0" style="3" hidden="1" customWidth="1"/>
    <col min="14342" max="14342" width="10.85546875" style="3" bestFit="1" customWidth="1"/>
    <col min="14343" max="14343" width="13.28515625" style="3" bestFit="1" customWidth="1"/>
    <col min="14344" max="14344" width="9.5703125" style="3" customWidth="1"/>
    <col min="14345" max="14345" width="0" style="3" hidden="1" customWidth="1"/>
    <col min="14346" max="14347" width="9.140625" style="3"/>
    <col min="14348" max="14348" width="12.42578125" style="3" bestFit="1" customWidth="1"/>
    <col min="14349" max="14592" width="9.140625" style="3"/>
    <col min="14593" max="14593" width="3.28515625" style="3" bestFit="1" customWidth="1"/>
    <col min="14594" max="14594" width="35.140625" style="3" customWidth="1"/>
    <col min="14595" max="14595" width="5.5703125" style="3" customWidth="1"/>
    <col min="14596" max="14596" width="8.140625" style="3" bestFit="1" customWidth="1"/>
    <col min="14597" max="14597" width="0" style="3" hidden="1" customWidth="1"/>
    <col min="14598" max="14598" width="10.85546875" style="3" bestFit="1" customWidth="1"/>
    <col min="14599" max="14599" width="13.28515625" style="3" bestFit="1" customWidth="1"/>
    <col min="14600" max="14600" width="9.5703125" style="3" customWidth="1"/>
    <col min="14601" max="14601" width="0" style="3" hidden="1" customWidth="1"/>
    <col min="14602" max="14603" width="9.140625" style="3"/>
    <col min="14604" max="14604" width="12.42578125" style="3" bestFit="1" customWidth="1"/>
    <col min="14605" max="14848" width="9.140625" style="3"/>
    <col min="14849" max="14849" width="3.28515625" style="3" bestFit="1" customWidth="1"/>
    <col min="14850" max="14850" width="35.140625" style="3" customWidth="1"/>
    <col min="14851" max="14851" width="5.5703125" style="3" customWidth="1"/>
    <col min="14852" max="14852" width="8.140625" style="3" bestFit="1" customWidth="1"/>
    <col min="14853" max="14853" width="0" style="3" hidden="1" customWidth="1"/>
    <col min="14854" max="14854" width="10.85546875" style="3" bestFit="1" customWidth="1"/>
    <col min="14855" max="14855" width="13.28515625" style="3" bestFit="1" customWidth="1"/>
    <col min="14856" max="14856" width="9.5703125" style="3" customWidth="1"/>
    <col min="14857" max="14857" width="0" style="3" hidden="1" customWidth="1"/>
    <col min="14858" max="14859" width="9.140625" style="3"/>
    <col min="14860" max="14860" width="12.42578125" style="3" bestFit="1" customWidth="1"/>
    <col min="14861" max="15104" width="9.140625" style="3"/>
    <col min="15105" max="15105" width="3.28515625" style="3" bestFit="1" customWidth="1"/>
    <col min="15106" max="15106" width="35.140625" style="3" customWidth="1"/>
    <col min="15107" max="15107" width="5.5703125" style="3" customWidth="1"/>
    <col min="15108" max="15108" width="8.140625" style="3" bestFit="1" customWidth="1"/>
    <col min="15109" max="15109" width="0" style="3" hidden="1" customWidth="1"/>
    <col min="15110" max="15110" width="10.85546875" style="3" bestFit="1" customWidth="1"/>
    <col min="15111" max="15111" width="13.28515625" style="3" bestFit="1" customWidth="1"/>
    <col min="15112" max="15112" width="9.5703125" style="3" customWidth="1"/>
    <col min="15113" max="15113" width="0" style="3" hidden="1" customWidth="1"/>
    <col min="15114" max="15115" width="9.140625" style="3"/>
    <col min="15116" max="15116" width="12.42578125" style="3" bestFit="1" customWidth="1"/>
    <col min="15117" max="15360" width="9.140625" style="3"/>
    <col min="15361" max="15361" width="3.28515625" style="3" bestFit="1" customWidth="1"/>
    <col min="15362" max="15362" width="35.140625" style="3" customWidth="1"/>
    <col min="15363" max="15363" width="5.5703125" style="3" customWidth="1"/>
    <col min="15364" max="15364" width="8.140625" style="3" bestFit="1" customWidth="1"/>
    <col min="15365" max="15365" width="0" style="3" hidden="1" customWidth="1"/>
    <col min="15366" max="15366" width="10.85546875" style="3" bestFit="1" customWidth="1"/>
    <col min="15367" max="15367" width="13.28515625" style="3" bestFit="1" customWidth="1"/>
    <col min="15368" max="15368" width="9.5703125" style="3" customWidth="1"/>
    <col min="15369" max="15369" width="0" style="3" hidden="1" customWidth="1"/>
    <col min="15370" max="15371" width="9.140625" style="3"/>
    <col min="15372" max="15372" width="12.42578125" style="3" bestFit="1" customWidth="1"/>
    <col min="15373" max="15616" width="9.140625" style="3"/>
    <col min="15617" max="15617" width="3.28515625" style="3" bestFit="1" customWidth="1"/>
    <col min="15618" max="15618" width="35.140625" style="3" customWidth="1"/>
    <col min="15619" max="15619" width="5.5703125" style="3" customWidth="1"/>
    <col min="15620" max="15620" width="8.140625" style="3" bestFit="1" customWidth="1"/>
    <col min="15621" max="15621" width="0" style="3" hidden="1" customWidth="1"/>
    <col min="15622" max="15622" width="10.85546875" style="3" bestFit="1" customWidth="1"/>
    <col min="15623" max="15623" width="13.28515625" style="3" bestFit="1" customWidth="1"/>
    <col min="15624" max="15624" width="9.5703125" style="3" customWidth="1"/>
    <col min="15625" max="15625" width="0" style="3" hidden="1" customWidth="1"/>
    <col min="15626" max="15627" width="9.140625" style="3"/>
    <col min="15628" max="15628" width="12.42578125" style="3" bestFit="1" customWidth="1"/>
    <col min="15629" max="15872" width="9.140625" style="3"/>
    <col min="15873" max="15873" width="3.28515625" style="3" bestFit="1" customWidth="1"/>
    <col min="15874" max="15874" width="35.140625" style="3" customWidth="1"/>
    <col min="15875" max="15875" width="5.5703125" style="3" customWidth="1"/>
    <col min="15876" max="15876" width="8.140625" style="3" bestFit="1" customWidth="1"/>
    <col min="15877" max="15877" width="0" style="3" hidden="1" customWidth="1"/>
    <col min="15878" max="15878" width="10.85546875" style="3" bestFit="1" customWidth="1"/>
    <col min="15879" max="15879" width="13.28515625" style="3" bestFit="1" customWidth="1"/>
    <col min="15880" max="15880" width="9.5703125" style="3" customWidth="1"/>
    <col min="15881" max="15881" width="0" style="3" hidden="1" customWidth="1"/>
    <col min="15882" max="15883" width="9.140625" style="3"/>
    <col min="15884" max="15884" width="12.42578125" style="3" bestFit="1" customWidth="1"/>
    <col min="15885" max="16128" width="9.140625" style="3"/>
    <col min="16129" max="16129" width="3.28515625" style="3" bestFit="1" customWidth="1"/>
    <col min="16130" max="16130" width="35.140625" style="3" customWidth="1"/>
    <col min="16131" max="16131" width="5.5703125" style="3" customWidth="1"/>
    <col min="16132" max="16132" width="8.140625" style="3" bestFit="1" customWidth="1"/>
    <col min="16133" max="16133" width="0" style="3" hidden="1" customWidth="1"/>
    <col min="16134" max="16134" width="10.85546875" style="3" bestFit="1" customWidth="1"/>
    <col min="16135" max="16135" width="13.28515625" style="3" bestFit="1" customWidth="1"/>
    <col min="16136" max="16136" width="9.5703125" style="3" customWidth="1"/>
    <col min="16137" max="16137" width="0" style="3" hidden="1" customWidth="1"/>
    <col min="16138" max="16139" width="9.140625" style="3"/>
    <col min="16140" max="16140" width="12.42578125" style="3" bestFit="1" customWidth="1"/>
    <col min="16141" max="16384" width="9.140625" style="3"/>
  </cols>
  <sheetData>
    <row r="1" spans="1:14" ht="45" customHeigh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6.5">
      <c r="A2" s="4" t="s">
        <v>1</v>
      </c>
      <c r="B2" s="4"/>
      <c r="C2" s="4"/>
      <c r="D2" s="4"/>
      <c r="E2" s="4"/>
      <c r="F2" s="4"/>
      <c r="G2" s="4"/>
    </row>
    <row r="3" spans="1:14">
      <c r="A3" s="3"/>
      <c r="G3" s="5">
        <v>54653.246029535621</v>
      </c>
    </row>
    <row r="4" spans="1:14" ht="76.5">
      <c r="A4" s="6" t="s">
        <v>2</v>
      </c>
      <c r="B4" s="6" t="s">
        <v>3</v>
      </c>
      <c r="C4" s="6" t="s">
        <v>4</v>
      </c>
      <c r="D4" s="6" t="s">
        <v>5</v>
      </c>
      <c r="E4" s="7"/>
      <c r="F4" s="6" t="s">
        <v>6</v>
      </c>
      <c r="G4" s="8" t="s">
        <v>7</v>
      </c>
      <c r="H4" s="6" t="s">
        <v>8</v>
      </c>
    </row>
    <row r="5" spans="1:14">
      <c r="A5" s="6">
        <v>1</v>
      </c>
      <c r="B5" s="6">
        <v>2</v>
      </c>
      <c r="C5" s="6">
        <v>3</v>
      </c>
      <c r="D5" s="6">
        <v>4</v>
      </c>
      <c r="E5" s="7"/>
      <c r="F5" s="9">
        <v>5</v>
      </c>
      <c r="G5" s="9">
        <v>6</v>
      </c>
      <c r="H5" s="9">
        <v>7</v>
      </c>
    </row>
    <row r="6" spans="1:14" ht="25.5">
      <c r="A6" s="6"/>
      <c r="B6" s="10" t="s">
        <v>9</v>
      </c>
      <c r="C6" s="6"/>
      <c r="D6" s="11"/>
      <c r="E6" s="7"/>
      <c r="F6" s="9"/>
      <c r="G6" s="9"/>
      <c r="H6" s="9"/>
    </row>
    <row r="7" spans="1:14">
      <c r="A7" s="6"/>
      <c r="B7" s="10" t="s">
        <v>10</v>
      </c>
      <c r="C7" s="12"/>
      <c r="D7" s="11"/>
      <c r="E7" s="7"/>
      <c r="F7" s="13"/>
      <c r="G7" s="13"/>
      <c r="H7" s="9"/>
    </row>
    <row r="8" spans="1:14" ht="38.25">
      <c r="A8" s="6">
        <v>1</v>
      </c>
      <c r="B8" s="14" t="s">
        <v>11</v>
      </c>
      <c r="C8" s="12" t="s">
        <v>12</v>
      </c>
      <c r="D8" s="15">
        <v>343.94</v>
      </c>
      <c r="E8" s="7">
        <v>381.48244572254998</v>
      </c>
      <c r="F8" s="13">
        <f>+E8*$I$63/1000</f>
        <v>0.61496822388316841</v>
      </c>
      <c r="G8" s="13">
        <f t="shared" ref="G8:G61" si="0">+F8*D8</f>
        <v>211.51217092237695</v>
      </c>
      <c r="H8" s="9"/>
    </row>
    <row r="9" spans="1:14" ht="38.25">
      <c r="A9" s="6">
        <v>2</v>
      </c>
      <c r="B9" s="14" t="s">
        <v>13</v>
      </c>
      <c r="C9" s="12" t="s">
        <v>12</v>
      </c>
      <c r="D9" s="15">
        <v>247.17</v>
      </c>
      <c r="E9" s="7">
        <v>570.07052516705994</v>
      </c>
      <c r="F9" s="13">
        <f>+E9*$I$63/1000</f>
        <v>0.91898136409952469</v>
      </c>
      <c r="G9" s="13">
        <f t="shared" si="0"/>
        <v>227.14462376447952</v>
      </c>
      <c r="H9" s="9"/>
    </row>
    <row r="10" spans="1:14" ht="25.5">
      <c r="A10" s="6">
        <v>3</v>
      </c>
      <c r="B10" s="14" t="s">
        <v>14</v>
      </c>
      <c r="C10" s="12" t="s">
        <v>12</v>
      </c>
      <c r="D10" s="15">
        <v>232.8</v>
      </c>
      <c r="E10" s="7">
        <v>481.79679116705995</v>
      </c>
      <c r="F10" s="13">
        <f>+E10*$I$63/1000</f>
        <v>0.77667981910786654</v>
      </c>
      <c r="G10" s="13">
        <f t="shared" si="0"/>
        <v>180.81106188831134</v>
      </c>
      <c r="H10" s="9"/>
    </row>
    <row r="11" spans="1:14" ht="25.5">
      <c r="A11" s="6">
        <v>4</v>
      </c>
      <c r="B11" s="14" t="s">
        <v>15</v>
      </c>
      <c r="C11" s="12" t="s">
        <v>12</v>
      </c>
      <c r="D11" s="15">
        <v>232.8</v>
      </c>
      <c r="E11" s="7">
        <v>509.49507</v>
      </c>
      <c r="F11" s="13">
        <f>+E11*$I$63/1000</f>
        <v>0.8213307893674584</v>
      </c>
      <c r="G11" s="13">
        <f t="shared" si="0"/>
        <v>191.20580776474432</v>
      </c>
      <c r="H11" s="9"/>
    </row>
    <row r="12" spans="1:14" ht="25.5">
      <c r="A12" s="6">
        <v>5</v>
      </c>
      <c r="B12" s="14" t="s">
        <v>16</v>
      </c>
      <c r="C12" s="6" t="s">
        <v>17</v>
      </c>
      <c r="D12" s="15">
        <v>1123.1089999999999</v>
      </c>
      <c r="E12" s="7">
        <v>0.38</v>
      </c>
      <c r="F12" s="13">
        <f>+E12*$I$63</f>
        <v>0.61257844940410155</v>
      </c>
      <c r="G12" s="13">
        <f t="shared" si="0"/>
        <v>687.99236973179109</v>
      </c>
      <c r="H12" s="9"/>
    </row>
    <row r="13" spans="1:14">
      <c r="A13" s="6">
        <v>6</v>
      </c>
      <c r="B13" s="14" t="s">
        <v>18</v>
      </c>
      <c r="C13" s="12" t="s">
        <v>12</v>
      </c>
      <c r="D13" s="15">
        <v>591.11</v>
      </c>
      <c r="E13" s="7">
        <v>43.730086499999999</v>
      </c>
      <c r="F13" s="13">
        <f>+E13*$I$63/1000</f>
        <v>7.0495022580203237E-2</v>
      </c>
      <c r="G13" s="13">
        <f t="shared" si="0"/>
        <v>41.670312797383936</v>
      </c>
      <c r="H13" s="9"/>
    </row>
    <row r="14" spans="1:14" ht="38.25">
      <c r="A14" s="6">
        <v>7</v>
      </c>
      <c r="B14" s="14" t="s">
        <v>19</v>
      </c>
      <c r="C14" s="12" t="s">
        <v>12</v>
      </c>
      <c r="D14" s="15">
        <v>232.8</v>
      </c>
      <c r="E14" s="7">
        <v>13.941259500000001</v>
      </c>
      <c r="F14" s="13">
        <f>+E14*$I$63/100</f>
        <v>0.22473987176974211</v>
      </c>
      <c r="G14" s="13">
        <f t="shared" si="0"/>
        <v>52.319442147995964</v>
      </c>
      <c r="H14" s="9"/>
    </row>
    <row r="15" spans="1:14" ht="14.25">
      <c r="A15" s="16" t="s">
        <v>20</v>
      </c>
      <c r="B15" s="17" t="s">
        <v>21</v>
      </c>
      <c r="C15" s="12" t="s">
        <v>12</v>
      </c>
      <c r="D15" s="15">
        <v>232.8</v>
      </c>
      <c r="E15" s="18">
        <v>27.805450049999997</v>
      </c>
      <c r="F15" s="13">
        <f>+E15*$I$63/100</f>
        <v>0.44823735464768938</v>
      </c>
      <c r="G15" s="13">
        <f t="shared" si="0"/>
        <v>104.3496561619821</v>
      </c>
      <c r="H15" s="19"/>
      <c r="I15" s="20"/>
    </row>
    <row r="16" spans="1:14" ht="14.25">
      <c r="A16" s="16"/>
      <c r="B16" s="21" t="s">
        <v>22</v>
      </c>
      <c r="C16" s="22"/>
      <c r="D16" s="23"/>
      <c r="E16" s="18"/>
      <c r="F16" s="24"/>
      <c r="G16" s="25">
        <f>SUM(G8:G15)</f>
        <v>1697.0054451790652</v>
      </c>
      <c r="H16" s="19">
        <f>+G16/G$3</f>
        <v>3.105040539151091E-2</v>
      </c>
      <c r="I16" s="26"/>
    </row>
    <row r="17" spans="1:9">
      <c r="A17" s="6"/>
      <c r="B17" s="10" t="s">
        <v>23</v>
      </c>
      <c r="C17" s="6"/>
      <c r="D17" s="15"/>
      <c r="E17" s="7"/>
      <c r="F17" s="13"/>
      <c r="G17" s="13"/>
      <c r="H17" s="9"/>
    </row>
    <row r="18" spans="1:9" ht="38.25">
      <c r="A18" s="6">
        <v>1</v>
      </c>
      <c r="B18" s="14" t="s">
        <v>24</v>
      </c>
      <c r="C18" s="12" t="s">
        <v>12</v>
      </c>
      <c r="D18" s="15">
        <v>83.25</v>
      </c>
      <c r="E18" s="7">
        <v>6.2622620785500009</v>
      </c>
      <c r="F18" s="13">
        <f>+E18*$I$63</f>
        <v>10.095070510105961</v>
      </c>
      <c r="G18" s="13">
        <f t="shared" si="0"/>
        <v>840.4146199663212</v>
      </c>
      <c r="H18" s="9"/>
    </row>
    <row r="19" spans="1:9" s="34" customFormat="1" ht="25.5">
      <c r="A19" s="27">
        <v>2</v>
      </c>
      <c r="B19" s="28" t="s">
        <v>25</v>
      </c>
      <c r="C19" s="29" t="s">
        <v>26</v>
      </c>
      <c r="D19" s="30">
        <v>1665</v>
      </c>
      <c r="E19" s="31">
        <v>130.571920635</v>
      </c>
      <c r="F19" s="32">
        <f>+E19*$I$63/100</f>
        <v>2.1048827546922029</v>
      </c>
      <c r="G19" s="32">
        <f t="shared" si="0"/>
        <v>3504.6297865625179</v>
      </c>
      <c r="H19" s="33"/>
    </row>
    <row r="20" spans="1:9" s="34" customFormat="1" ht="25.5">
      <c r="A20" s="35" t="s">
        <v>27</v>
      </c>
      <c r="B20" s="36" t="s">
        <v>28</v>
      </c>
      <c r="C20" s="37" t="s">
        <v>17</v>
      </c>
      <c r="D20" s="38">
        <v>6.86</v>
      </c>
      <c r="E20" s="39">
        <v>202.51307035470001</v>
      </c>
      <c r="F20" s="32">
        <f>+E20*$I$63</f>
        <v>326.46090163669959</v>
      </c>
      <c r="G20" s="32">
        <f t="shared" si="0"/>
        <v>2239.5217852277592</v>
      </c>
      <c r="H20" s="40"/>
      <c r="I20" s="41"/>
    </row>
    <row r="21" spans="1:9" s="34" customFormat="1" ht="38.25">
      <c r="A21" s="27">
        <v>4</v>
      </c>
      <c r="B21" s="28" t="s">
        <v>29</v>
      </c>
      <c r="C21" s="29" t="s">
        <v>26</v>
      </c>
      <c r="D21" s="30">
        <v>1665</v>
      </c>
      <c r="E21" s="31">
        <v>386.32624380000004</v>
      </c>
      <c r="F21" s="32">
        <f>+E21*$I$63/100</f>
        <v>6.2277666155556552</v>
      </c>
      <c r="G21" s="32">
        <f t="shared" si="0"/>
        <v>10369.231414900167</v>
      </c>
      <c r="H21" s="33"/>
    </row>
    <row r="22" spans="1:9" ht="25.5">
      <c r="A22" s="6">
        <v>5</v>
      </c>
      <c r="B22" s="14" t="s">
        <v>30</v>
      </c>
      <c r="C22" s="12" t="s">
        <v>26</v>
      </c>
      <c r="D22" s="15">
        <v>666</v>
      </c>
      <c r="E22" s="7">
        <v>71.963763457499994</v>
      </c>
      <c r="F22" s="13">
        <f>+E22*$I$63/100</f>
        <v>1.1600908061073392</v>
      </c>
      <c r="G22" s="13">
        <f t="shared" si="0"/>
        <v>772.62047686748792</v>
      </c>
      <c r="H22" s="9"/>
    </row>
    <row r="23" spans="1:9" ht="14.25">
      <c r="A23" s="16"/>
      <c r="B23" s="21" t="s">
        <v>22</v>
      </c>
      <c r="C23" s="22"/>
      <c r="D23" s="23"/>
      <c r="E23" s="18"/>
      <c r="F23" s="24"/>
      <c r="G23" s="25">
        <f>SUM(G18:G22)</f>
        <v>17726.418083524251</v>
      </c>
      <c r="H23" s="19">
        <f>+G23/G$3</f>
        <v>0.3243433715527998</v>
      </c>
      <c r="I23" s="26"/>
    </row>
    <row r="24" spans="1:9">
      <c r="A24" s="6">
        <v>6</v>
      </c>
      <c r="B24" s="10" t="s">
        <v>31</v>
      </c>
      <c r="C24" s="6"/>
      <c r="D24" s="15"/>
      <c r="E24" s="7"/>
      <c r="F24" s="13"/>
      <c r="G24" s="13"/>
      <c r="H24" s="9"/>
    </row>
    <row r="25" spans="1:9" ht="38.25">
      <c r="A25" s="6">
        <v>7</v>
      </c>
      <c r="B25" s="14" t="s">
        <v>11</v>
      </c>
      <c r="C25" s="12" t="s">
        <v>12</v>
      </c>
      <c r="D25" s="15">
        <v>36.96</v>
      </c>
      <c r="E25" s="7">
        <v>381.48244572254998</v>
      </c>
      <c r="F25" s="13">
        <f>+E25*$I$63/1000</f>
        <v>0.61496822388316841</v>
      </c>
      <c r="G25" s="13">
        <f t="shared" si="0"/>
        <v>22.729225554721904</v>
      </c>
      <c r="H25" s="9"/>
    </row>
    <row r="26" spans="1:9" ht="38.25">
      <c r="A26" s="16" t="s">
        <v>20</v>
      </c>
      <c r="B26" s="17" t="s">
        <v>13</v>
      </c>
      <c r="C26" s="12" t="s">
        <v>12</v>
      </c>
      <c r="D26" s="42">
        <v>96.34</v>
      </c>
      <c r="E26" s="18">
        <v>570.07052516705994</v>
      </c>
      <c r="F26" s="13">
        <f>+E26*$I$63/1000</f>
        <v>0.91898136409952469</v>
      </c>
      <c r="G26" s="13">
        <f t="shared" si="0"/>
        <v>88.534664617348213</v>
      </c>
      <c r="H26" s="43"/>
      <c r="I26" s="20"/>
    </row>
    <row r="27" spans="1:9" ht="25.5">
      <c r="A27" s="6">
        <v>9</v>
      </c>
      <c r="B27" s="14" t="s">
        <v>14</v>
      </c>
      <c r="C27" s="12" t="s">
        <v>12</v>
      </c>
      <c r="D27" s="15">
        <v>2.54</v>
      </c>
      <c r="E27" s="7">
        <v>481.79679116705995</v>
      </c>
      <c r="F27" s="13">
        <f>+E27*$I$63/1000</f>
        <v>0.77667981910786654</v>
      </c>
      <c r="G27" s="13">
        <f t="shared" si="0"/>
        <v>1.972766740533981</v>
      </c>
      <c r="H27" s="9"/>
    </row>
    <row r="28" spans="1:9" ht="25.5">
      <c r="A28" s="6">
        <v>10</v>
      </c>
      <c r="B28" s="14" t="s">
        <v>15</v>
      </c>
      <c r="C28" s="12" t="s">
        <v>12</v>
      </c>
      <c r="D28" s="15">
        <v>2.54</v>
      </c>
      <c r="E28" s="7">
        <v>509.49507</v>
      </c>
      <c r="F28" s="13">
        <f>+E28*$I$63/1000</f>
        <v>0.8213307893674584</v>
      </c>
      <c r="G28" s="13">
        <f t="shared" si="0"/>
        <v>2.0861802049933442</v>
      </c>
      <c r="H28" s="9"/>
    </row>
    <row r="29" spans="1:9" ht="25.5">
      <c r="A29" s="6">
        <v>11</v>
      </c>
      <c r="B29" s="14" t="s">
        <v>16</v>
      </c>
      <c r="C29" s="6" t="s">
        <v>17</v>
      </c>
      <c r="D29" s="15">
        <v>253.27</v>
      </c>
      <c r="E29" s="7">
        <v>0.38</v>
      </c>
      <c r="F29" s="13">
        <f>+E29*$I$63</f>
        <v>0.61257844940410155</v>
      </c>
      <c r="G29" s="13">
        <f t="shared" si="0"/>
        <v>155.1477438805768</v>
      </c>
      <c r="H29" s="9"/>
    </row>
    <row r="30" spans="1:9">
      <c r="A30" s="6">
        <v>12</v>
      </c>
      <c r="B30" s="14" t="s">
        <v>18</v>
      </c>
      <c r="C30" s="12" t="s">
        <v>12</v>
      </c>
      <c r="D30" s="15">
        <v>133.30000000000001</v>
      </c>
      <c r="E30" s="7">
        <v>43.730086499999999</v>
      </c>
      <c r="F30" s="13">
        <f>+E30*$I$63/1000</f>
        <v>7.0495022580203237E-2</v>
      </c>
      <c r="G30" s="13">
        <f t="shared" si="0"/>
        <v>9.3969865099410921</v>
      </c>
      <c r="H30" s="9"/>
    </row>
    <row r="31" spans="1:9" ht="38.25">
      <c r="A31" s="6">
        <v>13</v>
      </c>
      <c r="B31" s="14" t="s">
        <v>19</v>
      </c>
      <c r="C31" s="12" t="s">
        <v>12</v>
      </c>
      <c r="D31" s="15">
        <v>2.54</v>
      </c>
      <c r="E31" s="7">
        <v>13.941259500000001</v>
      </c>
      <c r="F31" s="13">
        <f>+E31*$I$63/100</f>
        <v>0.22473987176974211</v>
      </c>
      <c r="G31" s="13">
        <f t="shared" si="0"/>
        <v>0.57083927429514492</v>
      </c>
      <c r="H31" s="9"/>
    </row>
    <row r="32" spans="1:9" ht="14.25">
      <c r="A32" s="16" t="s">
        <v>32</v>
      </c>
      <c r="B32" s="17" t="s">
        <v>21</v>
      </c>
      <c r="C32" s="12" t="s">
        <v>12</v>
      </c>
      <c r="D32" s="15">
        <v>2.54</v>
      </c>
      <c r="E32" s="18">
        <v>27.805450049999997</v>
      </c>
      <c r="F32" s="13">
        <f>+E32*$I$63/100</f>
        <v>0.44823735464768938</v>
      </c>
      <c r="G32" s="13">
        <f t="shared" si="0"/>
        <v>1.1385228808051311</v>
      </c>
      <c r="H32" s="19"/>
      <c r="I32" s="20"/>
    </row>
    <row r="33" spans="1:9" ht="38.25">
      <c r="A33" s="6">
        <v>15</v>
      </c>
      <c r="B33" s="14" t="s">
        <v>24</v>
      </c>
      <c r="C33" s="12" t="s">
        <v>12</v>
      </c>
      <c r="D33" s="15">
        <v>35.67</v>
      </c>
      <c r="E33" s="7">
        <v>6.2622620785500009</v>
      </c>
      <c r="F33" s="13">
        <f>+E33*$I$63</f>
        <v>10.095070510105961</v>
      </c>
      <c r="G33" s="13">
        <f t="shared" si="0"/>
        <v>360.09116509547965</v>
      </c>
      <c r="H33" s="9"/>
    </row>
    <row r="34" spans="1:9" ht="25.5">
      <c r="A34" s="6">
        <v>16</v>
      </c>
      <c r="B34" s="14" t="s">
        <v>25</v>
      </c>
      <c r="C34" s="12" t="s">
        <v>26</v>
      </c>
      <c r="D34" s="15">
        <v>713.3</v>
      </c>
      <c r="E34" s="7">
        <v>130.571920635</v>
      </c>
      <c r="F34" s="13">
        <f>+E34*$I$63/100</f>
        <v>2.1048827546922029</v>
      </c>
      <c r="G34" s="13">
        <f t="shared" si="0"/>
        <v>1501.4128689219483</v>
      </c>
      <c r="H34" s="9"/>
    </row>
    <row r="35" spans="1:9" ht="25.5">
      <c r="A35" s="6">
        <v>17</v>
      </c>
      <c r="B35" s="14" t="s">
        <v>28</v>
      </c>
      <c r="C35" s="6" t="s">
        <v>17</v>
      </c>
      <c r="D35" s="15">
        <v>2.94</v>
      </c>
      <c r="E35" s="7">
        <v>202.51307035470001</v>
      </c>
      <c r="F35" s="13">
        <f>+E35*$I$63</f>
        <v>326.46090163669959</v>
      </c>
      <c r="G35" s="13">
        <f t="shared" si="0"/>
        <v>959.79505081189677</v>
      </c>
      <c r="H35" s="9"/>
    </row>
    <row r="36" spans="1:9" ht="38.25">
      <c r="A36" s="6">
        <v>18</v>
      </c>
      <c r="B36" s="14" t="s">
        <v>29</v>
      </c>
      <c r="C36" s="12" t="s">
        <v>26</v>
      </c>
      <c r="D36" s="15">
        <v>713.3</v>
      </c>
      <c r="E36" s="7">
        <v>386.32624380000004</v>
      </c>
      <c r="F36" s="13">
        <f>+E36*$I$63/100</f>
        <v>6.2277666155556552</v>
      </c>
      <c r="G36" s="13">
        <f t="shared" si="0"/>
        <v>4442.2659268758489</v>
      </c>
      <c r="H36" s="9"/>
    </row>
    <row r="37" spans="1:9" ht="14.25">
      <c r="A37" s="16"/>
      <c r="B37" s="21" t="s">
        <v>22</v>
      </c>
      <c r="C37" s="22"/>
      <c r="D37" s="23"/>
      <c r="E37" s="18"/>
      <c r="F37" s="24"/>
      <c r="G37" s="25">
        <f>SUM(G25:G36)</f>
        <v>7545.1419413683889</v>
      </c>
      <c r="H37" s="19">
        <f>+G37/G$3</f>
        <v>0.1380547815456534</v>
      </c>
      <c r="I37" s="26"/>
    </row>
    <row r="38" spans="1:9" ht="25.5">
      <c r="A38" s="6"/>
      <c r="B38" s="44" t="s">
        <v>33</v>
      </c>
      <c r="C38" s="12"/>
      <c r="D38" s="15"/>
      <c r="E38" s="7"/>
      <c r="F38" s="13"/>
      <c r="G38" s="13"/>
      <c r="H38" s="9"/>
    </row>
    <row r="39" spans="1:9">
      <c r="A39" s="6"/>
      <c r="B39" s="10" t="s">
        <v>10</v>
      </c>
      <c r="C39" s="12"/>
      <c r="D39" s="15"/>
      <c r="E39" s="7"/>
      <c r="F39" s="13"/>
      <c r="G39" s="13"/>
      <c r="H39" s="9"/>
    </row>
    <row r="40" spans="1:9" ht="38.25">
      <c r="A40" s="6">
        <v>1</v>
      </c>
      <c r="B40" s="14" t="s">
        <v>11</v>
      </c>
      <c r="C40" s="12" t="s">
        <v>34</v>
      </c>
      <c r="D40" s="15">
        <v>577.96</v>
      </c>
      <c r="E40" s="7">
        <v>381.48244572254998</v>
      </c>
      <c r="F40" s="13">
        <f>+E40*$I$63/1000</f>
        <v>0.61496822388316841</v>
      </c>
      <c r="G40" s="13">
        <f t="shared" ref="G40:G55" si="1">+F40*D40</f>
        <v>355.42703467551604</v>
      </c>
      <c r="H40" s="9"/>
    </row>
    <row r="41" spans="1:9" ht="38.25">
      <c r="A41" s="6">
        <v>2</v>
      </c>
      <c r="B41" s="14" t="s">
        <v>35</v>
      </c>
      <c r="C41" s="12" t="s">
        <v>34</v>
      </c>
      <c r="D41" s="15">
        <v>247.7</v>
      </c>
      <c r="E41" s="7">
        <v>570.07052516705994</v>
      </c>
      <c r="F41" s="13">
        <f>+E41*$I$63/1000</f>
        <v>0.91898136409952469</v>
      </c>
      <c r="G41" s="13">
        <f t="shared" si="1"/>
        <v>227.63168388745225</v>
      </c>
      <c r="H41" s="9"/>
    </row>
    <row r="42" spans="1:9" ht="25.5">
      <c r="A42" s="6">
        <v>3</v>
      </c>
      <c r="B42" s="14" t="s">
        <v>16</v>
      </c>
      <c r="C42" s="12" t="s">
        <v>17</v>
      </c>
      <c r="D42" s="15">
        <v>1480.4039999999998</v>
      </c>
      <c r="E42" s="7">
        <v>0.38</v>
      </c>
      <c r="F42" s="13">
        <f>+E42*$I$63</f>
        <v>0.61257844940410155</v>
      </c>
      <c r="G42" s="13">
        <f t="shared" si="1"/>
        <v>906.86358681162938</v>
      </c>
      <c r="H42" s="9"/>
    </row>
    <row r="43" spans="1:9">
      <c r="A43" s="6">
        <v>4</v>
      </c>
      <c r="B43" s="14" t="s">
        <v>18</v>
      </c>
      <c r="C43" s="12" t="s">
        <v>34</v>
      </c>
      <c r="D43" s="15">
        <v>779.16</v>
      </c>
      <c r="E43" s="7">
        <v>43.730086499999999</v>
      </c>
      <c r="F43" s="13">
        <f>+E43*$I$63/1000</f>
        <v>7.0495022580203237E-2</v>
      </c>
      <c r="G43" s="13">
        <f t="shared" si="1"/>
        <v>54.926901793591149</v>
      </c>
      <c r="H43" s="9"/>
    </row>
    <row r="44" spans="1:9" ht="25.5">
      <c r="A44" s="6">
        <v>5</v>
      </c>
      <c r="B44" s="14" t="s">
        <v>14</v>
      </c>
      <c r="C44" s="12" t="s">
        <v>34</v>
      </c>
      <c r="D44" s="15">
        <v>46.5</v>
      </c>
      <c r="E44" s="7">
        <v>481.79679116705995</v>
      </c>
      <c r="F44" s="13">
        <f>+E44*$I$63/1000</f>
        <v>0.77667981910786654</v>
      </c>
      <c r="G44" s="13">
        <f t="shared" si="1"/>
        <v>36.115611588515797</v>
      </c>
      <c r="H44" s="9"/>
    </row>
    <row r="45" spans="1:9" ht="25.5">
      <c r="A45" s="6">
        <v>6</v>
      </c>
      <c r="B45" s="14" t="s">
        <v>15</v>
      </c>
      <c r="C45" s="12" t="s">
        <v>34</v>
      </c>
      <c r="D45" s="15">
        <v>46.5</v>
      </c>
      <c r="E45" s="7">
        <v>509.49507</v>
      </c>
      <c r="F45" s="13">
        <f>+E45*$I$63/1000</f>
        <v>0.8213307893674584</v>
      </c>
      <c r="G45" s="13">
        <f t="shared" si="1"/>
        <v>38.191881705586816</v>
      </c>
      <c r="H45" s="9"/>
    </row>
    <row r="46" spans="1:9" ht="38.25">
      <c r="A46" s="6">
        <v>7</v>
      </c>
      <c r="B46" s="14" t="s">
        <v>19</v>
      </c>
      <c r="C46" s="12" t="s">
        <v>34</v>
      </c>
      <c r="D46" s="15">
        <v>46.5</v>
      </c>
      <c r="E46" s="7">
        <v>13.941259500000001</v>
      </c>
      <c r="F46" s="13">
        <f>+E46*$I$63/100</f>
        <v>0.22473987176974211</v>
      </c>
      <c r="G46" s="13">
        <f t="shared" si="1"/>
        <v>10.450404037293008</v>
      </c>
      <c r="H46" s="9"/>
    </row>
    <row r="47" spans="1:9">
      <c r="A47" s="6">
        <v>8</v>
      </c>
      <c r="B47" s="14" t="s">
        <v>21</v>
      </c>
      <c r="C47" s="12" t="s">
        <v>34</v>
      </c>
      <c r="D47" s="15">
        <v>46.5</v>
      </c>
      <c r="E47" s="7">
        <v>27.805450049999997</v>
      </c>
      <c r="F47" s="13">
        <f>+E47*$I$63/100</f>
        <v>0.44823735464768938</v>
      </c>
      <c r="G47" s="13">
        <f t="shared" si="1"/>
        <v>20.843036991117557</v>
      </c>
      <c r="H47" s="9"/>
    </row>
    <row r="48" spans="1:9" ht="14.25">
      <c r="A48" s="16"/>
      <c r="B48" s="21" t="s">
        <v>22</v>
      </c>
      <c r="C48" s="22"/>
      <c r="D48" s="23"/>
      <c r="E48" s="18"/>
      <c r="F48" s="24"/>
      <c r="G48" s="25">
        <f>SUM(G40:G47)</f>
        <v>1650.4501414907022</v>
      </c>
      <c r="H48" s="19">
        <f>+G48/G$3</f>
        <v>3.0198574858641854E-2</v>
      </c>
      <c r="I48" s="26"/>
    </row>
    <row r="49" spans="1:12">
      <c r="A49" s="6"/>
      <c r="B49" s="10" t="s">
        <v>23</v>
      </c>
      <c r="C49" s="12"/>
      <c r="D49" s="15"/>
      <c r="E49" s="7"/>
      <c r="F49" s="13"/>
      <c r="G49" s="13"/>
      <c r="H49" s="9"/>
    </row>
    <row r="50" spans="1:12" ht="38.25">
      <c r="A50" s="6">
        <v>1</v>
      </c>
      <c r="B50" s="14" t="s">
        <v>36</v>
      </c>
      <c r="C50" s="12" t="s">
        <v>34</v>
      </c>
      <c r="D50" s="15">
        <v>213</v>
      </c>
      <c r="E50" s="7">
        <v>6.2622620785500009</v>
      </c>
      <c r="F50" s="13">
        <f>+E50*$I$63</f>
        <v>10.095070510105961</v>
      </c>
      <c r="G50" s="13">
        <f t="shared" si="1"/>
        <v>2150.2500186525695</v>
      </c>
      <c r="H50" s="9"/>
    </row>
    <row r="51" spans="1:12" ht="25.5">
      <c r="A51" s="6">
        <v>2</v>
      </c>
      <c r="B51" s="14" t="s">
        <v>37</v>
      </c>
      <c r="C51" s="12" t="s">
        <v>34</v>
      </c>
      <c r="D51" s="15">
        <v>132.477</v>
      </c>
      <c r="E51" s="7">
        <v>41.465265408</v>
      </c>
      <c r="F51" s="13">
        <f>+E51*$I$63</f>
        <v>66.844021020426766</v>
      </c>
      <c r="G51" s="13">
        <f t="shared" si="1"/>
        <v>8855.2953727230761</v>
      </c>
      <c r="H51" s="9"/>
    </row>
    <row r="52" spans="1:12" ht="25.5">
      <c r="A52" s="6">
        <v>3</v>
      </c>
      <c r="B52" s="14" t="s">
        <v>38</v>
      </c>
      <c r="C52" s="12" t="s">
        <v>34</v>
      </c>
      <c r="D52" s="15">
        <v>30.75</v>
      </c>
      <c r="E52" s="7">
        <v>107.03812141426801</v>
      </c>
      <c r="F52" s="13">
        <f>+E52*$I$63</f>
        <v>172.5506485344217</v>
      </c>
      <c r="G52" s="13">
        <f t="shared" si="1"/>
        <v>5305.9324424334673</v>
      </c>
      <c r="H52" s="9"/>
    </row>
    <row r="53" spans="1:12" ht="25.5">
      <c r="A53" s="6">
        <v>4</v>
      </c>
      <c r="B53" s="14" t="s">
        <v>39</v>
      </c>
      <c r="C53" s="12" t="s">
        <v>26</v>
      </c>
      <c r="D53" s="15">
        <v>1324.77</v>
      </c>
      <c r="E53" s="7">
        <v>377.05883815499999</v>
      </c>
      <c r="F53" s="13">
        <f>+E53*$I$63/100</f>
        <v>6.0783715371342621</v>
      </c>
      <c r="G53" s="13">
        <f t="shared" si="1"/>
        <v>8052.4442612493567</v>
      </c>
      <c r="H53" s="9"/>
    </row>
    <row r="54" spans="1:12" ht="38.25">
      <c r="A54" s="6">
        <v>5</v>
      </c>
      <c r="B54" s="14" t="s">
        <v>40</v>
      </c>
      <c r="C54" s="12" t="s">
        <v>41</v>
      </c>
      <c r="D54" s="15">
        <v>33.799999999999997</v>
      </c>
      <c r="E54" s="7">
        <v>414.63121571879998</v>
      </c>
      <c r="F54" s="13">
        <f>+E54*$I$63/100</f>
        <v>6.6840565052515792</v>
      </c>
      <c r="G54" s="13">
        <f t="shared" si="1"/>
        <v>225.92110987750337</v>
      </c>
      <c r="H54" s="9"/>
    </row>
    <row r="55" spans="1:12" ht="25.5">
      <c r="A55" s="6">
        <v>6</v>
      </c>
      <c r="B55" s="14" t="s">
        <v>30</v>
      </c>
      <c r="C55" s="12" t="s">
        <v>26</v>
      </c>
      <c r="D55" s="15">
        <v>245.75</v>
      </c>
      <c r="E55" s="7">
        <v>71.963763457499994</v>
      </c>
      <c r="F55" s="13">
        <f>+E55*$I$63/100</f>
        <v>1.1600908061073392</v>
      </c>
      <c r="G55" s="13">
        <f t="shared" si="1"/>
        <v>285.09231560087858</v>
      </c>
      <c r="H55" s="9"/>
    </row>
    <row r="56" spans="1:12" ht="14.25">
      <c r="A56" s="16"/>
      <c r="B56" s="21" t="s">
        <v>22</v>
      </c>
      <c r="C56" s="22"/>
      <c r="D56" s="23"/>
      <c r="E56" s="18"/>
      <c r="F56" s="24"/>
      <c r="G56" s="25">
        <f>SUM(G50:G55)</f>
        <v>24874.935520536856</v>
      </c>
      <c r="H56" s="19">
        <f>+G56/G$3</f>
        <v>0.45514104518318971</v>
      </c>
      <c r="I56" s="26"/>
    </row>
    <row r="57" spans="1:12" ht="25.5">
      <c r="A57" s="16"/>
      <c r="B57" s="21" t="s">
        <v>42</v>
      </c>
      <c r="C57" s="22"/>
      <c r="D57" s="23"/>
      <c r="E57" s="18"/>
      <c r="F57" s="13"/>
      <c r="G57" s="13"/>
      <c r="H57" s="19"/>
      <c r="I57" s="20"/>
    </row>
    <row r="58" spans="1:12" ht="38.25">
      <c r="A58" s="6">
        <v>1</v>
      </c>
      <c r="B58" s="14" t="s">
        <v>43</v>
      </c>
      <c r="C58" s="6" t="s">
        <v>44</v>
      </c>
      <c r="D58" s="15">
        <v>14</v>
      </c>
      <c r="E58" s="7">
        <v>30.802773500000001</v>
      </c>
      <c r="F58" s="13">
        <f>+E58*$I$63</f>
        <v>49.65556638940987</v>
      </c>
      <c r="G58" s="13">
        <f t="shared" si="0"/>
        <v>695.17792945173824</v>
      </c>
      <c r="H58" s="9"/>
    </row>
    <row r="59" spans="1:12" ht="14.25">
      <c r="A59" s="16" t="s">
        <v>45</v>
      </c>
      <c r="B59" s="17" t="s">
        <v>46</v>
      </c>
      <c r="C59" s="22" t="s">
        <v>47</v>
      </c>
      <c r="D59" s="23">
        <v>14</v>
      </c>
      <c r="E59" s="18">
        <v>1.909824</v>
      </c>
      <c r="F59" s="13">
        <f>+E59*$I$63</f>
        <v>3.0787290119861548</v>
      </c>
      <c r="G59" s="13">
        <f t="shared" si="0"/>
        <v>43.102206167806166</v>
      </c>
      <c r="H59" s="19"/>
      <c r="I59" s="20"/>
    </row>
    <row r="60" spans="1:12" ht="25.5">
      <c r="A60" s="6">
        <v>3</v>
      </c>
      <c r="B60" s="14" t="s">
        <v>48</v>
      </c>
      <c r="C60" s="12" t="s">
        <v>26</v>
      </c>
      <c r="D60" s="15">
        <v>2.5057200000000002</v>
      </c>
      <c r="E60" s="7">
        <v>1.6632124000000001</v>
      </c>
      <c r="F60" s="13">
        <f>+E60*$I$63</f>
        <v>2.6811791395307218</v>
      </c>
      <c r="G60" s="13">
        <f t="shared" si="0"/>
        <v>6.7182841935049211</v>
      </c>
      <c r="H60" s="9"/>
    </row>
    <row r="61" spans="1:12" ht="51">
      <c r="A61" s="6">
        <v>4</v>
      </c>
      <c r="B61" s="14" t="s">
        <v>49</v>
      </c>
      <c r="C61" s="12" t="s">
        <v>26</v>
      </c>
      <c r="D61" s="15">
        <v>25.7</v>
      </c>
      <c r="E61" s="7">
        <v>10</v>
      </c>
      <c r="F61" s="13">
        <f>+E61*$I$63</f>
        <v>16.12048551063425</v>
      </c>
      <c r="G61" s="13">
        <f t="shared" si="0"/>
        <v>414.29647762330023</v>
      </c>
      <c r="H61" s="9"/>
    </row>
    <row r="62" spans="1:12" ht="14.25">
      <c r="A62" s="16"/>
      <c r="B62" s="21" t="s">
        <v>22</v>
      </c>
      <c r="C62" s="22"/>
      <c r="D62" s="23"/>
      <c r="E62" s="18"/>
      <c r="F62" s="24"/>
      <c r="G62" s="25">
        <f>SUM(G58:G61)</f>
        <v>1159.2948974363494</v>
      </c>
      <c r="H62" s="19">
        <f>+G62/G$3</f>
        <v>2.1211821468204196E-2</v>
      </c>
      <c r="I62" s="26">
        <f>+G3/G63</f>
        <v>1.0000000000000002</v>
      </c>
    </row>
    <row r="63" spans="1:12" s="50" customFormat="1" ht="16.5">
      <c r="A63" s="45"/>
      <c r="B63" s="46" t="s">
        <v>50</v>
      </c>
      <c r="C63" s="45"/>
      <c r="D63" s="45"/>
      <c r="E63" s="45"/>
      <c r="F63" s="45"/>
      <c r="G63" s="47">
        <f>+G62+G56+G48+G37+G23+G16</f>
        <v>54653.246029535614</v>
      </c>
      <c r="H63" s="48">
        <f>SUM(H6:H62)</f>
        <v>1</v>
      </c>
      <c r="I63" s="49">
        <v>1.612048551063425</v>
      </c>
      <c r="L63" s="51"/>
    </row>
    <row r="65" spans="1:8" s="52" customFormat="1"/>
    <row r="66" spans="1:8" s="54" customFormat="1">
      <c r="A66" s="53" t="s">
        <v>51</v>
      </c>
      <c r="B66" s="53"/>
      <c r="C66" s="53"/>
      <c r="D66" s="53"/>
      <c r="E66" s="53"/>
      <c r="F66" s="53"/>
      <c r="G66" s="53"/>
      <c r="H66" s="53"/>
    </row>
    <row r="67" spans="1:8" s="54" customFormat="1" hidden="1">
      <c r="A67" s="53" t="s">
        <v>52</v>
      </c>
      <c r="B67" s="53"/>
      <c r="C67" s="53"/>
      <c r="D67" s="53"/>
      <c r="E67" s="53"/>
      <c r="F67" s="53"/>
      <c r="G67" s="53"/>
      <c r="H67" s="53"/>
    </row>
    <row r="68" spans="1:8">
      <c r="A68" s="53"/>
      <c r="B68" s="53"/>
      <c r="C68" s="53"/>
      <c r="D68" s="53"/>
      <c r="E68" s="53"/>
      <c r="F68" s="53"/>
      <c r="G68" s="53"/>
      <c r="H68" s="53"/>
    </row>
    <row r="69" spans="1:8">
      <c r="A69" s="53"/>
      <c r="B69" s="53"/>
      <c r="C69" s="53"/>
      <c r="D69" s="53"/>
      <c r="E69" s="53"/>
      <c r="F69" s="53"/>
      <c r="G69" s="53"/>
      <c r="H69" s="53"/>
    </row>
  </sheetData>
  <mergeCells count="6">
    <mergeCell ref="A1:H1"/>
    <mergeCell ref="A2:G2"/>
    <mergeCell ref="A66:H66"/>
    <mergeCell ref="A67:H67"/>
    <mergeCell ref="A68:H68"/>
    <mergeCell ref="A69:H6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ծավալաթերթ 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2024-02-20T07:51:18Z</dcterms:modified>
</cp:coreProperties>
</file>